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showInkAnnotation="0"/>
  <mc:AlternateContent xmlns:mc="http://schemas.openxmlformats.org/markup-compatibility/2006">
    <mc:Choice Requires="x15">
      <x15ac:absPath xmlns:x15ac="http://schemas.microsoft.com/office/spreadsheetml/2010/11/ac" url="https://d.docs.live.net/d01a90dea0db6b4a/Desktop/Cres1/"/>
    </mc:Choice>
  </mc:AlternateContent>
  <xr:revisionPtr revIDLastSave="2" documentId="14_{6DF866A0-0074-4549-9F99-670B62509E7D}" xr6:coauthVersionLast="47" xr6:coauthVersionMax="47" xr10:uidLastSave="{1012393E-ABEB-469E-9C6E-6343A7C1B88E}"/>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E335" i="9" s="1"/>
  <c r="B335" i="9" s="1"/>
  <c r="G335" i="9"/>
  <c r="F335" i="9"/>
  <c r="F334" i="9"/>
  <c r="H333" i="9"/>
  <c r="G333" i="9"/>
  <c r="F333" i="9"/>
  <c r="E333" i="9"/>
  <c r="B333" i="9" s="1"/>
  <c r="H332" i="9"/>
  <c r="E332" i="9" s="1"/>
  <c r="B332" i="9" s="1"/>
  <c r="G332" i="9"/>
  <c r="F332" i="9"/>
  <c r="H331" i="9"/>
  <c r="G331" i="9"/>
  <c r="F331" i="9"/>
  <c r="E331" i="9"/>
  <c r="B331" i="9" s="1"/>
  <c r="H330" i="9"/>
  <c r="E330" i="9" s="1"/>
  <c r="B330" i="9" s="1"/>
  <c r="G330" i="9"/>
  <c r="F330" i="9"/>
  <c r="H329" i="9"/>
  <c r="G329" i="9"/>
  <c r="F329" i="9"/>
  <c r="H328" i="9"/>
  <c r="E328" i="9" s="1"/>
  <c r="G328" i="9"/>
  <c r="F328" i="9"/>
  <c r="B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E318" i="9" s="1"/>
  <c r="G318" i="9"/>
  <c r="F318" i="9"/>
  <c r="B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H296" i="9"/>
  <c r="F296" i="9"/>
  <c r="F295" i="9"/>
  <c r="I294" i="9"/>
  <c r="H294" i="9"/>
  <c r="F294" i="9"/>
  <c r="E293" i="9"/>
  <c r="M292" i="9"/>
  <c r="L292" i="9"/>
  <c r="F292" i="9" s="1"/>
  <c r="E292" i="9"/>
  <c r="M291" i="9"/>
  <c r="L291" i="9"/>
  <c r="F291" i="9"/>
  <c r="E291" i="9"/>
  <c r="B291" i="9"/>
  <c r="M290" i="9"/>
  <c r="L290" i="9"/>
  <c r="F290" i="9" s="1"/>
  <c r="E290" i="9"/>
  <c r="M289" i="9"/>
  <c r="L289" i="9"/>
  <c r="F289" i="9"/>
  <c r="E289" i="9"/>
  <c r="B289" i="9"/>
  <c r="M288" i="9"/>
  <c r="L288" i="9"/>
  <c r="F288" i="9" s="1"/>
  <c r="E288" i="9"/>
  <c r="M287" i="9"/>
  <c r="L287" i="9"/>
  <c r="F287" i="9"/>
  <c r="E287" i="9"/>
  <c r="B287" i="9"/>
  <c r="M286" i="9"/>
  <c r="L286" i="9"/>
  <c r="F286" i="9" s="1"/>
  <c r="E286" i="9"/>
  <c r="M285" i="9"/>
  <c r="L285" i="9"/>
  <c r="F285" i="9"/>
  <c r="E285" i="9"/>
  <c r="B285" i="9"/>
  <c r="M284" i="9"/>
  <c r="L284" i="9"/>
  <c r="F284" i="9" s="1"/>
  <c r="E284" i="9"/>
  <c r="B284" i="9"/>
  <c r="M283" i="9"/>
  <c r="L283" i="9"/>
  <c r="F283" i="9" s="1"/>
  <c r="E283" i="9"/>
  <c r="B283" i="9" s="1"/>
  <c r="M282" i="9"/>
  <c r="L282" i="9"/>
  <c r="F282" i="9"/>
  <c r="E282" i="9"/>
  <c r="B282" i="9"/>
  <c r="M281" i="9"/>
  <c r="L281" i="9"/>
  <c r="F281" i="9" s="1"/>
  <c r="E281" i="9"/>
  <c r="B281" i="9" s="1"/>
  <c r="M280" i="9"/>
  <c r="L280" i="9"/>
  <c r="F280" i="9"/>
  <c r="E280" i="9"/>
  <c r="B280" i="9"/>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E247" i="9"/>
  <c r="M246" i="9"/>
  <c r="L246" i="9"/>
  <c r="F246" i="9"/>
  <c r="E246" i="9"/>
  <c r="B246" i="9"/>
  <c r="M245" i="9"/>
  <c r="L245" i="9"/>
  <c r="F245" i="9" s="1"/>
  <c r="E245" i="9"/>
  <c r="B245" i="9" s="1"/>
  <c r="M244" i="9"/>
  <c r="L244" i="9"/>
  <c r="F244" i="9"/>
  <c r="E244" i="9"/>
  <c r="B244" i="9"/>
  <c r="M243" i="9"/>
  <c r="L243" i="9"/>
  <c r="E243" i="9"/>
  <c r="M242" i="9"/>
  <c r="L242" i="9"/>
  <c r="F242" i="9"/>
  <c r="E242" i="9"/>
  <c r="B242" i="9"/>
  <c r="M241" i="9"/>
  <c r="L241" i="9"/>
  <c r="F241" i="9" s="1"/>
  <c r="E241" i="9"/>
  <c r="B241" i="9" s="1"/>
  <c r="M240" i="9"/>
  <c r="L240" i="9"/>
  <c r="F240" i="9"/>
  <c r="E240" i="9"/>
  <c r="B240" i="9"/>
  <c r="M239" i="9"/>
  <c r="L239" i="9"/>
  <c r="E239" i="9"/>
  <c r="M238" i="9"/>
  <c r="L238" i="9"/>
  <c r="F238" i="9"/>
  <c r="E238" i="9"/>
  <c r="B238" i="9"/>
  <c r="M237" i="9"/>
  <c r="L237" i="9"/>
  <c r="E237" i="9"/>
  <c r="M236" i="9"/>
  <c r="L236" i="9"/>
  <c r="E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E170" i="9"/>
  <c r="B170" i="9" s="1"/>
  <c r="H169" i="9"/>
  <c r="E169" i="9" s="1"/>
  <c r="B169" i="9" s="1"/>
  <c r="G169" i="9"/>
  <c r="F169" i="9"/>
  <c r="H168" i="9"/>
  <c r="G168" i="9"/>
  <c r="F168" i="9"/>
  <c r="E168" i="9"/>
  <c r="B168" i="9" s="1"/>
  <c r="H167" i="9"/>
  <c r="E167" i="9" s="1"/>
  <c r="B167" i="9" s="1"/>
  <c r="G167" i="9"/>
  <c r="F167" i="9"/>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G96" i="9"/>
  <c r="F96" i="9"/>
  <c r="E96" i="9"/>
  <c r="B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E81" i="9" s="1"/>
  <c r="B81" i="9" s="1"/>
  <c r="G81" i="9"/>
  <c r="F81" i="9"/>
  <c r="H80" i="9"/>
  <c r="E80" i="9" s="1"/>
  <c r="B80" i="9" s="1"/>
  <c r="G80" i="9"/>
  <c r="F80" i="9"/>
  <c r="H79" i="9"/>
  <c r="G79" i="9"/>
  <c r="F79" i="9"/>
  <c r="E79" i="9"/>
  <c r="B79" i="9" s="1"/>
  <c r="H78" i="9"/>
  <c r="G78" i="9"/>
  <c r="F78" i="9"/>
  <c r="E78" i="9"/>
  <c r="B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G66" i="9"/>
  <c r="F66" i="9"/>
  <c r="E66" i="9"/>
  <c r="B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G60" i="9"/>
  <c r="F60" i="9"/>
  <c r="E60" i="9"/>
  <c r="B60" i="9"/>
  <c r="H59" i="9"/>
  <c r="G59" i="9"/>
  <c r="F59" i="9"/>
  <c r="E59" i="9"/>
  <c r="B59" i="9" s="1"/>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G44" i="9"/>
  <c r="F44" i="9"/>
  <c r="E44" i="9"/>
  <c r="B44" i="9"/>
  <c r="H43" i="9"/>
  <c r="G43" i="9"/>
  <c r="F43" i="9"/>
  <c r="E43" i="9"/>
  <c r="B43" i="9" s="1"/>
  <c r="H42" i="9"/>
  <c r="E42" i="9" s="1"/>
  <c r="B42" i="9" s="1"/>
  <c r="G42" i="9"/>
  <c r="F42" i="9"/>
  <c r="H41" i="9"/>
  <c r="G41" i="9"/>
  <c r="F41" i="9"/>
  <c r="E41" i="9"/>
  <c r="B41" i="9" s="1"/>
  <c r="H40" i="9"/>
  <c r="G40" i="9"/>
  <c r="F40" i="9"/>
  <c r="E40" i="9"/>
  <c r="B40" i="9"/>
  <c r="H39" i="9"/>
  <c r="G39" i="9"/>
  <c r="F39" i="9"/>
  <c r="E39" i="9"/>
  <c r="B39" i="9" s="1"/>
  <c r="H38" i="9"/>
  <c r="G38" i="9"/>
  <c r="F38" i="9"/>
  <c r="E38" i="9"/>
  <c r="B38" i="9"/>
  <c r="H37" i="9"/>
  <c r="G37" i="9"/>
  <c r="F37" i="9"/>
  <c r="H36" i="9"/>
  <c r="G36" i="9"/>
  <c r="F36" i="9"/>
  <c r="H35" i="9"/>
  <c r="E35" i="9" s="1"/>
  <c r="B35" i="9" s="1"/>
  <c r="G35" i="9"/>
  <c r="F35" i="9"/>
  <c r="H34" i="9"/>
  <c r="E34" i="9" s="1"/>
  <c r="B34" i="9" s="1"/>
  <c r="G34" i="9"/>
  <c r="F34" i="9"/>
  <c r="H33" i="9"/>
  <c r="G33" i="9"/>
  <c r="F33" i="9"/>
  <c r="E33" i="9"/>
  <c r="B33" i="9"/>
  <c r="H32" i="9"/>
  <c r="G32" i="9"/>
  <c r="F32" i="9"/>
  <c r="E32" i="9"/>
  <c r="B32" i="9" s="1"/>
  <c r="H31" i="9"/>
  <c r="G31" i="9"/>
  <c r="F31" i="9"/>
  <c r="H30" i="9"/>
  <c r="G30" i="9"/>
  <c r="F30" i="9"/>
  <c r="E30" i="9"/>
  <c r="B30" i="9" s="1"/>
  <c r="H29" i="9"/>
  <c r="E29" i="9" s="1"/>
  <c r="B29" i="9" s="1"/>
  <c r="G29" i="9"/>
  <c r="F29" i="9"/>
  <c r="H28" i="9"/>
  <c r="E28" i="9" s="1"/>
  <c r="B28" i="9" s="1"/>
  <c r="G28" i="9"/>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I41" i="3" s="1"/>
  <c r="D97" i="8"/>
  <c r="D92" i="8"/>
  <c r="D87" i="8"/>
  <c r="D82" i="8"/>
  <c r="D77" i="8"/>
  <c r="D72" i="8"/>
  <c r="D67" i="8"/>
  <c r="D62" i="8"/>
  <c r="D57" i="8"/>
  <c r="C1634" i="1" s="1"/>
  <c r="G1634" i="1" s="1"/>
  <c r="D52" i="8"/>
  <c r="D46" i="8"/>
  <c r="D37" i="8"/>
  <c r="D27" i="8"/>
  <c r="D25" i="8" s="1"/>
  <c r="D18" i="8"/>
  <c r="D8" i="8"/>
  <c r="D6" i="8" s="1"/>
  <c r="C1583" i="1" s="1"/>
  <c r="H1583"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I30" i="3"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D255"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9" i="5"/>
  <c r="F18" i="5"/>
  <c r="F17" i="5"/>
  <c r="F16" i="5"/>
  <c r="F15" i="5"/>
  <c r="F14"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E535"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E639" i="4" s="1"/>
  <c r="D432" i="4"/>
  <c r="F432" i="4" s="1"/>
  <c r="D431" i="4"/>
  <c r="F431" i="4" s="1"/>
  <c r="E428" i="4"/>
  <c r="D428" i="4"/>
  <c r="E427" i="4"/>
  <c r="D427" i="4"/>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D373" i="4"/>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3" i="4" s="1"/>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D135" i="4"/>
  <c r="E134" i="4"/>
  <c r="F133" i="4"/>
  <c r="F132" i="4"/>
  <c r="F131" i="4"/>
  <c r="F130" i="4"/>
  <c r="E129" i="4"/>
  <c r="D125" i="1" s="1"/>
  <c r="D129" i="4"/>
  <c r="F128" i="4"/>
  <c r="F127" i="4"/>
  <c r="E126" i="4"/>
  <c r="E125" i="4" s="1"/>
  <c r="D121" i="1" s="1"/>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1" i="1"/>
  <c r="H1681"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C1637" i="1"/>
  <c r="H1637" i="1" s="1"/>
  <c r="C1636" i="1"/>
  <c r="G1636" i="1" s="1"/>
  <c r="C1635" i="1"/>
  <c r="H1635" i="1" s="1"/>
  <c r="C1633" i="1"/>
  <c r="H1633" i="1" s="1"/>
  <c r="C1632" i="1"/>
  <c r="G1632" i="1" s="1"/>
  <c r="C1631" i="1"/>
  <c r="H1631" i="1" s="1"/>
  <c r="C1630" i="1"/>
  <c r="G1630" i="1" s="1"/>
  <c r="C1629" i="1"/>
  <c r="H1629" i="1" s="1"/>
  <c r="G1627" i="1"/>
  <c r="C1627" i="1"/>
  <c r="H1627" i="1" s="1"/>
  <c r="C1626" i="1"/>
  <c r="G1626" i="1" s="1"/>
  <c r="C1625" i="1"/>
  <c r="H1625" i="1" s="1"/>
  <c r="C1624" i="1"/>
  <c r="G1624" i="1" s="1"/>
  <c r="C1623" i="1"/>
  <c r="H1623" i="1" s="1"/>
  <c r="C1620" i="1"/>
  <c r="G1620" i="1" s="1"/>
  <c r="G1619" i="1"/>
  <c r="C1619" i="1"/>
  <c r="H1619" i="1" s="1"/>
  <c r="H1618" i="1"/>
  <c r="C1618" i="1"/>
  <c r="G1618" i="1" s="1"/>
  <c r="G1617" i="1"/>
  <c r="C1617" i="1"/>
  <c r="H1617" i="1" s="1"/>
  <c r="H1616" i="1"/>
  <c r="C1616" i="1"/>
  <c r="G1616" i="1" s="1"/>
  <c r="G1615" i="1"/>
  <c r="C1615" i="1"/>
  <c r="H1615" i="1" s="1"/>
  <c r="H1614" i="1"/>
  <c r="C1614" i="1"/>
  <c r="G1614" i="1" s="1"/>
  <c r="C1613" i="1"/>
  <c r="H1613" i="1" s="1"/>
  <c r="C1612" i="1"/>
  <c r="G1612" i="1" s="1"/>
  <c r="C1611" i="1"/>
  <c r="H1611" i="1" s="1"/>
  <c r="C1610" i="1"/>
  <c r="G1610" i="1" s="1"/>
  <c r="G1609" i="1"/>
  <c r="C1609" i="1"/>
  <c r="H1609" i="1" s="1"/>
  <c r="H1608" i="1"/>
  <c r="C1608" i="1"/>
  <c r="G1608" i="1" s="1"/>
  <c r="C1607" i="1"/>
  <c r="H1607" i="1" s="1"/>
  <c r="C1606" i="1"/>
  <c r="G1606" i="1" s="1"/>
  <c r="C1605" i="1"/>
  <c r="H1605" i="1" s="1"/>
  <c r="C1603" i="1"/>
  <c r="H1603" i="1" s="1"/>
  <c r="C1601" i="1"/>
  <c r="H1601" i="1" s="1"/>
  <c r="H1600" i="1"/>
  <c r="C1600" i="1"/>
  <c r="G1600" i="1" s="1"/>
  <c r="G1599" i="1"/>
  <c r="C1599" i="1"/>
  <c r="H1599" i="1" s="1"/>
  <c r="H1598" i="1"/>
  <c r="C1598" i="1"/>
  <c r="G1598" i="1" s="1"/>
  <c r="G1597" i="1"/>
  <c r="C1597" i="1"/>
  <c r="H1597" i="1" s="1"/>
  <c r="H1596" i="1"/>
  <c r="C1596" i="1"/>
  <c r="G1596" i="1" s="1"/>
  <c r="G1595" i="1"/>
  <c r="C1595" i="1"/>
  <c r="H1595" i="1" s="1"/>
  <c r="C1594" i="1"/>
  <c r="G1594" i="1" s="1"/>
  <c r="G1593" i="1"/>
  <c r="C1593" i="1"/>
  <c r="H1593" i="1" s="1"/>
  <c r="C1592" i="1"/>
  <c r="G1592" i="1" s="1"/>
  <c r="G1591" i="1"/>
  <c r="C1591" i="1"/>
  <c r="H1591" i="1" s="1"/>
  <c r="H1590" i="1"/>
  <c r="C1590" i="1"/>
  <c r="G1590" i="1" s="1"/>
  <c r="G1589" i="1"/>
  <c r="C1589" i="1"/>
  <c r="H1589" i="1" s="1"/>
  <c r="C1588" i="1"/>
  <c r="G1588" i="1" s="1"/>
  <c r="C1587" i="1"/>
  <c r="H1587" i="1" s="1"/>
  <c r="C1586" i="1"/>
  <c r="G1586" i="1" s="1"/>
  <c r="C1584" i="1"/>
  <c r="G1584" i="1" s="1"/>
  <c r="C1582" i="1"/>
  <c r="H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D1540" i="1"/>
  <c r="H1540" i="1" s="1"/>
  <c r="C1540" i="1"/>
  <c r="H1539" i="1"/>
  <c r="D1539" i="1"/>
  <c r="C1539" i="1"/>
  <c r="G1539" i="1" s="1"/>
  <c r="D1538" i="1"/>
  <c r="H1538" i="1" s="1"/>
  <c r="C1538"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D1522" i="1"/>
  <c r="H1522" i="1" s="1"/>
  <c r="C1522" i="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C1511" i="1"/>
  <c r="C1510"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C1473" i="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D1390" i="1"/>
  <c r="H1390" i="1" s="1"/>
  <c r="C1390" i="1"/>
  <c r="D1389" i="1"/>
  <c r="C1389" i="1"/>
  <c r="D1388" i="1"/>
  <c r="C1388" i="1"/>
  <c r="G1388" i="1" s="1"/>
  <c r="D1387" i="1"/>
  <c r="C1387" i="1"/>
  <c r="D1386" i="1"/>
  <c r="C1386" i="1"/>
  <c r="G1386" i="1" s="1"/>
  <c r="D1385" i="1"/>
  <c r="C1385" i="1"/>
  <c r="D1384" i="1"/>
  <c r="C1384" i="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D1342" i="1"/>
  <c r="C1342" i="1"/>
  <c r="D1341" i="1"/>
  <c r="C1341" i="1"/>
  <c r="D1340" i="1"/>
  <c r="H1340" i="1" s="1"/>
  <c r="C1340" i="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D1306" i="1"/>
  <c r="H1306" i="1" s="1"/>
  <c r="C1306" i="1"/>
  <c r="D1305" i="1"/>
  <c r="H1305" i="1" s="1"/>
  <c r="C1305" i="1"/>
  <c r="H1304" i="1"/>
  <c r="D1304" i="1"/>
  <c r="C1304" i="1"/>
  <c r="G1304" i="1" s="1"/>
  <c r="D1303" i="1"/>
  <c r="H1303" i="1" s="1"/>
  <c r="C1303" i="1"/>
  <c r="H1302" i="1"/>
  <c r="D1302" i="1"/>
  <c r="C1302" i="1"/>
  <c r="G1302" i="1" s="1"/>
  <c r="D1301" i="1"/>
  <c r="H1301" i="1" s="1"/>
  <c r="C1301" i="1"/>
  <c r="D1300" i="1"/>
  <c r="H1299" i="1"/>
  <c r="D1299" i="1"/>
  <c r="C1299" i="1"/>
  <c r="G1299" i="1" s="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D1287" i="1"/>
  <c r="H1287" i="1" s="1"/>
  <c r="C1287" i="1"/>
  <c r="D1286" i="1"/>
  <c r="H1286" i="1" s="1"/>
  <c r="C1286" i="1"/>
  <c r="H1285" i="1"/>
  <c r="D1285" i="1"/>
  <c r="C1285" i="1"/>
  <c r="G1285" i="1" s="1"/>
  <c r="D1284" i="1"/>
  <c r="H1284" i="1" s="1"/>
  <c r="C1284" i="1"/>
  <c r="H1283" i="1"/>
  <c r="D1283" i="1"/>
  <c r="C1283" i="1"/>
  <c r="G1283" i="1" s="1"/>
  <c r="D1282" i="1"/>
  <c r="H1282" i="1" s="1"/>
  <c r="C1282" i="1"/>
  <c r="D1281" i="1"/>
  <c r="C1281" i="1"/>
  <c r="G1281" i="1" s="1"/>
  <c r="D1280" i="1"/>
  <c r="C1280" i="1"/>
  <c r="H1280" i="1" s="1"/>
  <c r="D1279" i="1"/>
  <c r="C1279" i="1"/>
  <c r="H1279"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D1266" i="1"/>
  <c r="C1266" i="1"/>
  <c r="D1265" i="1"/>
  <c r="C1265" i="1"/>
  <c r="C1264" i="1"/>
  <c r="D1263" i="1"/>
  <c r="C1263" i="1"/>
  <c r="H1263" i="1" s="1"/>
  <c r="D1262" i="1"/>
  <c r="C1262" i="1"/>
  <c r="H1262" i="1" s="1"/>
  <c r="D1261" i="1"/>
  <c r="C1261" i="1"/>
  <c r="C1260" i="1"/>
  <c r="C1259" i="1"/>
  <c r="D1258" i="1"/>
  <c r="C1258" i="1"/>
  <c r="H1258" i="1" s="1"/>
  <c r="D1257" i="1"/>
  <c r="C1257" i="1"/>
  <c r="H1257" i="1" s="1"/>
  <c r="C1256" i="1"/>
  <c r="D1254" i="1"/>
  <c r="C1254" i="1"/>
  <c r="H1254" i="1" s="1"/>
  <c r="D1253" i="1"/>
  <c r="C1253" i="1"/>
  <c r="H1253" i="1" s="1"/>
  <c r="D1252" i="1"/>
  <c r="C1252" i="1"/>
  <c r="H1252" i="1" s="1"/>
  <c r="D1251" i="1"/>
  <c r="C1251" i="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D1200" i="1"/>
  <c r="C1200" i="1"/>
  <c r="H1200" i="1" s="1"/>
  <c r="D1199" i="1"/>
  <c r="C1199" i="1"/>
  <c r="H1199" i="1" s="1"/>
  <c r="D1198" i="1"/>
  <c r="C1198" i="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D1183" i="1"/>
  <c r="C1183" i="1"/>
  <c r="H1183"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D1160" i="1"/>
  <c r="C1160" i="1"/>
  <c r="H1160" i="1" s="1"/>
  <c r="D1159" i="1"/>
  <c r="C1159" i="1"/>
  <c r="H1159" i="1" s="1"/>
  <c r="D1158" i="1"/>
  <c r="C1158" i="1"/>
  <c r="H1158" i="1" s="1"/>
  <c r="D1157" i="1"/>
  <c r="C1157" i="1"/>
  <c r="H1157" i="1" s="1"/>
  <c r="D1156" i="1"/>
  <c r="C1156" i="1"/>
  <c r="H1156" i="1" s="1"/>
  <c r="D1155" i="1"/>
  <c r="C1155" i="1"/>
  <c r="D1154" i="1"/>
  <c r="C1154" i="1"/>
  <c r="H1154" i="1" s="1"/>
  <c r="D1153" i="1"/>
  <c r="C1153" i="1"/>
  <c r="H1153" i="1" s="1"/>
  <c r="D1152" i="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D1091" i="1"/>
  <c r="C1091" i="1"/>
  <c r="H1091" i="1" s="1"/>
  <c r="D1090" i="1"/>
  <c r="C1090" i="1"/>
  <c r="H1090" i="1" s="1"/>
  <c r="D1089" i="1"/>
  <c r="C1089" i="1"/>
  <c r="H1089" i="1" s="1"/>
  <c r="D1088" i="1"/>
  <c r="C1088" i="1"/>
  <c r="H1088" i="1" s="1"/>
  <c r="D1087" i="1"/>
  <c r="C1087" i="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D1051" i="1"/>
  <c r="C1051" i="1"/>
  <c r="H1051" i="1" s="1"/>
  <c r="D1050" i="1"/>
  <c r="C1050" i="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C1034" i="1"/>
  <c r="D1033" i="1"/>
  <c r="C1033" i="1"/>
  <c r="H1033" i="1" s="1"/>
  <c r="D1032" i="1"/>
  <c r="C1032" i="1"/>
  <c r="H1032" i="1" s="1"/>
  <c r="D1031" i="1"/>
  <c r="C1031" i="1"/>
  <c r="H1031" i="1" s="1"/>
  <c r="D1030" i="1"/>
  <c r="C1030" i="1"/>
  <c r="D1029" i="1"/>
  <c r="C1029" i="1"/>
  <c r="H1029" i="1" s="1"/>
  <c r="D1028" i="1"/>
  <c r="C1028" i="1"/>
  <c r="H1028" i="1" s="1"/>
  <c r="D1027" i="1"/>
  <c r="C1027" i="1"/>
  <c r="H1027" i="1" s="1"/>
  <c r="D1026" i="1"/>
  <c r="C1026" i="1"/>
  <c r="H1026" i="1" s="1"/>
  <c r="D1025" i="1"/>
  <c r="C1025" i="1"/>
  <c r="H1025" i="1" s="1"/>
  <c r="D1024" i="1"/>
  <c r="C1024" i="1"/>
  <c r="D1023" i="1"/>
  <c r="C1023" i="1"/>
  <c r="H1023" i="1" s="1"/>
  <c r="D1022" i="1"/>
  <c r="C1022" i="1"/>
  <c r="H1022" i="1" s="1"/>
  <c r="D1021" i="1"/>
  <c r="C1021" i="1"/>
  <c r="H1021" i="1" s="1"/>
  <c r="D1020" i="1"/>
  <c r="C1020" i="1"/>
  <c r="H1020" i="1" s="1"/>
  <c r="D1019" i="1"/>
  <c r="C1019" i="1"/>
  <c r="H1019" i="1" s="1"/>
  <c r="C1018" i="1"/>
  <c r="C1017" i="1"/>
  <c r="D1016" i="1"/>
  <c r="C1016" i="1"/>
  <c r="H1016" i="1" s="1"/>
  <c r="D1015" i="1"/>
  <c r="C1015" i="1"/>
  <c r="D1014" i="1"/>
  <c r="C1014" i="1"/>
  <c r="C1013"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H844" i="1" s="1"/>
  <c r="D843" i="1"/>
  <c r="C843" i="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G743" i="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G731" i="1"/>
  <c r="D731" i="1"/>
  <c r="C731" i="1"/>
  <c r="H731" i="1" s="1"/>
  <c r="D730" i="1"/>
  <c r="C730" i="1"/>
  <c r="D729" i="1"/>
  <c r="C729" i="1"/>
  <c r="D728" i="1"/>
  <c r="C728" i="1"/>
  <c r="H728" i="1" s="1"/>
  <c r="D727" i="1"/>
  <c r="C727" i="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G667" i="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D648" i="1"/>
  <c r="C648" i="1"/>
  <c r="D647" i="1"/>
  <c r="C647" i="1"/>
  <c r="D646" i="1"/>
  <c r="C646" i="1"/>
  <c r="D645" i="1"/>
  <c r="C645" i="1"/>
  <c r="H645" i="1" s="1"/>
  <c r="D641" i="1"/>
  <c r="D636" i="1"/>
  <c r="C636" i="1"/>
  <c r="H636" i="1" s="1"/>
  <c r="D635" i="1"/>
  <c r="C635" i="1"/>
  <c r="H635" i="1" s="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G594" i="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D577" i="1"/>
  <c r="C577" i="1"/>
  <c r="H577" i="1" s="1"/>
  <c r="G576" i="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G564" i="1"/>
  <c r="D564" i="1"/>
  <c r="C564" i="1"/>
  <c r="H564" i="1" s="1"/>
  <c r="D563" i="1"/>
  <c r="C563" i="1"/>
  <c r="H563" i="1" s="1"/>
  <c r="D562" i="1"/>
  <c r="C562" i="1"/>
  <c r="H562" i="1" s="1"/>
  <c r="D561" i="1"/>
  <c r="C561" i="1"/>
  <c r="H561" i="1" s="1"/>
  <c r="D560" i="1"/>
  <c r="C560" i="1"/>
  <c r="H560" i="1" s="1"/>
  <c r="D559" i="1"/>
  <c r="C559" i="1"/>
  <c r="H559" i="1" s="1"/>
  <c r="G558" i="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G546" i="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D529"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G512" i="1"/>
  <c r="D512" i="1"/>
  <c r="C512" i="1"/>
  <c r="H512" i="1" s="1"/>
  <c r="D511" i="1"/>
  <c r="C511" i="1"/>
  <c r="H511" i="1" s="1"/>
  <c r="G510" i="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G499" i="1"/>
  <c r="D499" i="1"/>
  <c r="C499" i="1"/>
  <c r="H499" i="1" s="1"/>
  <c r="D498" i="1"/>
  <c r="C498" i="1"/>
  <c r="H498" i="1" s="1"/>
  <c r="D497" i="1"/>
  <c r="C497" i="1"/>
  <c r="H497" i="1" s="1"/>
  <c r="D496" i="1"/>
  <c r="C496" i="1"/>
  <c r="H496" i="1" s="1"/>
  <c r="D495" i="1"/>
  <c r="C495" i="1"/>
  <c r="H495" i="1" s="1"/>
  <c r="G494" i="1"/>
  <c r="D494" i="1"/>
  <c r="C494" i="1"/>
  <c r="H494" i="1" s="1"/>
  <c r="D493" i="1"/>
  <c r="C493" i="1"/>
  <c r="H493" i="1" s="1"/>
  <c r="D492" i="1"/>
  <c r="C492" i="1"/>
  <c r="H492" i="1" s="1"/>
  <c r="G491" i="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G480" i="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G465" i="1"/>
  <c r="D465" i="1"/>
  <c r="C465" i="1"/>
  <c r="H465" i="1" s="1"/>
  <c r="D464" i="1"/>
  <c r="C464" i="1"/>
  <c r="H464" i="1" s="1"/>
  <c r="D463" i="1"/>
  <c r="C463" i="1"/>
  <c r="H463" i="1" s="1"/>
  <c r="D462" i="1"/>
  <c r="C462" i="1"/>
  <c r="H462" i="1" s="1"/>
  <c r="D461" i="1"/>
  <c r="C461" i="1"/>
  <c r="H461" i="1" s="1"/>
  <c r="D460" i="1"/>
  <c r="D459" i="1"/>
  <c r="C459" i="1"/>
  <c r="H459" i="1" s="1"/>
  <c r="G458" i="1"/>
  <c r="D458" i="1"/>
  <c r="C458" i="1"/>
  <c r="H458" i="1" s="1"/>
  <c r="D457" i="1"/>
  <c r="C457" i="1"/>
  <c r="H457" i="1" s="1"/>
  <c r="D456" i="1"/>
  <c r="C456" i="1"/>
  <c r="H456" i="1" s="1"/>
  <c r="D455" i="1"/>
  <c r="C455" i="1"/>
  <c r="H455" i="1" s="1"/>
  <c r="D454" i="1"/>
  <c r="C454" i="1"/>
  <c r="H454" i="1" s="1"/>
  <c r="G453" i="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D422" i="1"/>
  <c r="C422" i="1"/>
  <c r="D421" i="1"/>
  <c r="C421" i="1"/>
  <c r="D416" i="1"/>
  <c r="C416" i="1"/>
  <c r="H416" i="1" s="1"/>
  <c r="D415" i="1"/>
  <c r="C415" i="1"/>
  <c r="H415" i="1" s="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G396" i="1"/>
  <c r="D396" i="1"/>
  <c r="C396" i="1"/>
  <c r="H396" i="1" s="1"/>
  <c r="D395" i="1"/>
  <c r="C395" i="1"/>
  <c r="H395" i="1" s="1"/>
  <c r="D394" i="1"/>
  <c r="C394" i="1"/>
  <c r="H394" i="1" s="1"/>
  <c r="D393" i="1"/>
  <c r="C393" i="1"/>
  <c r="H393" i="1" s="1"/>
  <c r="D392" i="1"/>
  <c r="C392" i="1"/>
  <c r="H392" i="1" s="1"/>
  <c r="D391" i="1"/>
  <c r="C391" i="1"/>
  <c r="H391" i="1" s="1"/>
  <c r="D390" i="1"/>
  <c r="C390" i="1"/>
  <c r="H390" i="1" s="1"/>
  <c r="D389" i="1"/>
  <c r="C389" i="1"/>
  <c r="D388" i="1"/>
  <c r="C388" i="1"/>
  <c r="D387" i="1"/>
  <c r="C387" i="1"/>
  <c r="H387" i="1" s="1"/>
  <c r="D386" i="1"/>
  <c r="C386" i="1"/>
  <c r="H386" i="1" s="1"/>
  <c r="D385" i="1"/>
  <c r="C385" i="1"/>
  <c r="H385" i="1" s="1"/>
  <c r="D384" i="1"/>
  <c r="C384" i="1"/>
  <c r="H384" i="1" s="1"/>
  <c r="D383" i="1"/>
  <c r="C383" i="1"/>
  <c r="H383" i="1" s="1"/>
  <c r="D382" i="1"/>
  <c r="C382" i="1"/>
  <c r="H382" i="1" s="1"/>
  <c r="D381" i="1"/>
  <c r="C381" i="1"/>
  <c r="D380" i="1"/>
  <c r="C380" i="1"/>
  <c r="D379" i="1"/>
  <c r="C379" i="1"/>
  <c r="D378" i="1"/>
  <c r="C378" i="1"/>
  <c r="H378" i="1" s="1"/>
  <c r="D377" i="1"/>
  <c r="C377" i="1"/>
  <c r="H377" i="1" s="1"/>
  <c r="D376" i="1"/>
  <c r="C376" i="1"/>
  <c r="H376" i="1" s="1"/>
  <c r="D375" i="1"/>
  <c r="C375" i="1"/>
  <c r="H375" i="1" s="1"/>
  <c r="D374" i="1"/>
  <c r="C374" i="1"/>
  <c r="D373" i="1"/>
  <c r="C373" i="1"/>
  <c r="H373" i="1" s="1"/>
  <c r="D372" i="1"/>
  <c r="C372" i="1"/>
  <c r="H372" i="1" s="1"/>
  <c r="D371" i="1"/>
  <c r="C371" i="1"/>
  <c r="H371" i="1" s="1"/>
  <c r="D370" i="1"/>
  <c r="C370" i="1"/>
  <c r="H370" i="1" s="1"/>
  <c r="D369" i="1"/>
  <c r="C369" i="1"/>
  <c r="H369" i="1" s="1"/>
  <c r="D368" i="1"/>
  <c r="G368" i="1" s="1"/>
  <c r="C368" i="1"/>
  <c r="D367" i="1"/>
  <c r="C367" i="1"/>
  <c r="H367" i="1" s="1"/>
  <c r="D366" i="1"/>
  <c r="C366" i="1"/>
  <c r="H366" i="1" s="1"/>
  <c r="D365" i="1"/>
  <c r="C365" i="1"/>
  <c r="H365" i="1" s="1"/>
  <c r="G364" i="1"/>
  <c r="D364" i="1"/>
  <c r="C364" i="1"/>
  <c r="H364" i="1" s="1"/>
  <c r="D363" i="1"/>
  <c r="C363" i="1"/>
  <c r="H363" i="1" s="1"/>
  <c r="D362" i="1"/>
  <c r="C362" i="1"/>
  <c r="H362" i="1" s="1"/>
  <c r="D361" i="1"/>
  <c r="C361" i="1"/>
  <c r="H361" i="1" s="1"/>
  <c r="G360" i="1"/>
  <c r="D360" i="1"/>
  <c r="C360" i="1"/>
  <c r="H360" i="1" s="1"/>
  <c r="D359" i="1"/>
  <c r="C359" i="1"/>
  <c r="H359" i="1" s="1"/>
  <c r="G358" i="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G333" i="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G325" i="1"/>
  <c r="D325" i="1"/>
  <c r="C325" i="1"/>
  <c r="H325" i="1" s="1"/>
  <c r="D324" i="1"/>
  <c r="C324" i="1"/>
  <c r="H324" i="1" s="1"/>
  <c r="D323" i="1"/>
  <c r="C323" i="1"/>
  <c r="H323" i="1" s="1"/>
  <c r="D322" i="1"/>
  <c r="C322" i="1"/>
  <c r="H322" i="1" s="1"/>
  <c r="D321" i="1"/>
  <c r="C321" i="1"/>
  <c r="H321" i="1" s="1"/>
  <c r="D320" i="1"/>
  <c r="C320" i="1"/>
  <c r="H320" i="1" s="1"/>
  <c r="G319" i="1"/>
  <c r="D319" i="1"/>
  <c r="C319" i="1"/>
  <c r="H319" i="1" s="1"/>
  <c r="D318" i="1"/>
  <c r="C318" i="1"/>
  <c r="H318" i="1" s="1"/>
  <c r="D317" i="1"/>
  <c r="C317" i="1"/>
  <c r="H317" i="1" s="1"/>
  <c r="D316" i="1"/>
  <c r="D315" i="1"/>
  <c r="C315" i="1"/>
  <c r="H315" i="1" s="1"/>
  <c r="D314" i="1"/>
  <c r="C314" i="1"/>
  <c r="H314" i="1" s="1"/>
  <c r="D313" i="1"/>
  <c r="C313" i="1"/>
  <c r="H313" i="1" s="1"/>
  <c r="D312" i="1"/>
  <c r="C312" i="1"/>
  <c r="H312" i="1" s="1"/>
  <c r="G311" i="1"/>
  <c r="D311" i="1"/>
  <c r="C311" i="1"/>
  <c r="H311" i="1" s="1"/>
  <c r="D310" i="1"/>
  <c r="C310" i="1"/>
  <c r="H310" i="1" s="1"/>
  <c r="D309" i="1"/>
  <c r="C309" i="1"/>
  <c r="H309" i="1" s="1"/>
  <c r="D308" i="1"/>
  <c r="C308" i="1"/>
  <c r="H308" i="1" s="1"/>
  <c r="D307" i="1"/>
  <c r="C307" i="1"/>
  <c r="H307" i="1" s="1"/>
  <c r="G306" i="1"/>
  <c r="D306" i="1"/>
  <c r="C306" i="1"/>
  <c r="H306" i="1" s="1"/>
  <c r="D305" i="1"/>
  <c r="C305" i="1"/>
  <c r="H305" i="1" s="1"/>
  <c r="D304" i="1"/>
  <c r="D303" i="1"/>
  <c r="D302" i="1"/>
  <c r="C302" i="1"/>
  <c r="H302" i="1" s="1"/>
  <c r="D301" i="1"/>
  <c r="C301" i="1"/>
  <c r="H301" i="1" s="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G288" i="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D271" i="1"/>
  <c r="C271" i="1"/>
  <c r="D270" i="1"/>
  <c r="C270" i="1"/>
  <c r="D269" i="1"/>
  <c r="C269" i="1"/>
  <c r="D268" i="1"/>
  <c r="C268" i="1"/>
  <c r="H268" i="1" s="1"/>
  <c r="D267" i="1"/>
  <c r="C267" i="1"/>
  <c r="D266" i="1"/>
  <c r="C266" i="1"/>
  <c r="H266" i="1" s="1"/>
  <c r="D265" i="1"/>
  <c r="C265" i="1"/>
  <c r="D264" i="1"/>
  <c r="C264" i="1"/>
  <c r="H264" i="1" s="1"/>
  <c r="D263" i="1"/>
  <c r="C263" i="1"/>
  <c r="H263" i="1" s="1"/>
  <c r="D262" i="1"/>
  <c r="C262" i="1"/>
  <c r="H262" i="1" s="1"/>
  <c r="D261" i="1"/>
  <c r="C261" i="1"/>
  <c r="H261" i="1" s="1"/>
  <c r="D260" i="1"/>
  <c r="C260" i="1"/>
  <c r="H260" i="1" s="1"/>
  <c r="D259" i="1"/>
  <c r="C259" i="1"/>
  <c r="H259"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G240" i="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G227" i="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H197" i="1" s="1"/>
  <c r="D196" i="1"/>
  <c r="C196" i="1"/>
  <c r="H196" i="1" s="1"/>
  <c r="D195" i="1"/>
  <c r="C195" i="1"/>
  <c r="D194" i="1"/>
  <c r="C194" i="1"/>
  <c r="D193" i="1"/>
  <c r="C193" i="1"/>
  <c r="D192" i="1"/>
  <c r="C192" i="1"/>
  <c r="H192" i="1" s="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D182" i="1"/>
  <c r="C182" i="1"/>
  <c r="H182" i="1" s="1"/>
  <c r="D181" i="1"/>
  <c r="C181" i="1"/>
  <c r="H181" i="1" s="1"/>
  <c r="D180" i="1"/>
  <c r="C180" i="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D169" i="1"/>
  <c r="C169" i="1"/>
  <c r="H169" i="1" s="1"/>
  <c r="D168" i="1"/>
  <c r="C168" i="1"/>
  <c r="D167" i="1"/>
  <c r="C167" i="1"/>
  <c r="D166" i="1"/>
  <c r="C166" i="1"/>
  <c r="D165" i="1"/>
  <c r="C165" i="1"/>
  <c r="H165" i="1" s="1"/>
  <c r="D164" i="1"/>
  <c r="C164" i="1"/>
  <c r="D163" i="1"/>
  <c r="C163" i="1"/>
  <c r="D162" i="1"/>
  <c r="C162" i="1"/>
  <c r="H162" i="1" s="1"/>
  <c r="D161" i="1"/>
  <c r="C161" i="1"/>
  <c r="D159" i="1"/>
  <c r="C159" i="1"/>
  <c r="H159" i="1" s="1"/>
  <c r="D158" i="1"/>
  <c r="C158" i="1"/>
  <c r="H158" i="1" s="1"/>
  <c r="D157" i="1"/>
  <c r="C157" i="1"/>
  <c r="H157" i="1" s="1"/>
  <c r="C156" i="1"/>
  <c r="D155" i="1"/>
  <c r="C155" i="1"/>
  <c r="D154" i="1"/>
  <c r="C154" i="1"/>
  <c r="H154" i="1" s="1"/>
  <c r="D153" i="1"/>
  <c r="C153" i="1"/>
  <c r="H153" i="1" s="1"/>
  <c r="D152" i="1"/>
  <c r="C152" i="1"/>
  <c r="H152" i="1" s="1"/>
  <c r="D151" i="1"/>
  <c r="C151" i="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D131" i="1"/>
  <c r="C131" i="1"/>
  <c r="D130" i="1"/>
  <c r="D129" i="1"/>
  <c r="C129" i="1"/>
  <c r="H129" i="1" s="1"/>
  <c r="D128" i="1"/>
  <c r="C128" i="1"/>
  <c r="H128" i="1" s="1"/>
  <c r="D127" i="1"/>
  <c r="C127" i="1"/>
  <c r="H127" i="1" s="1"/>
  <c r="D126" i="1"/>
  <c r="C126" i="1"/>
  <c r="C125" i="1"/>
  <c r="D124" i="1"/>
  <c r="C124" i="1"/>
  <c r="D123" i="1"/>
  <c r="C123" i="1"/>
  <c r="H123" i="1" s="1"/>
  <c r="C122"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D50" i="1"/>
  <c r="C50" i="1"/>
  <c r="H50" i="1" s="1"/>
  <c r="D49" i="1"/>
  <c r="C49" i="1"/>
  <c r="H49" i="1" s="1"/>
  <c r="D48" i="1"/>
  <c r="C48" i="1"/>
  <c r="H48" i="1" s="1"/>
  <c r="D47" i="1"/>
  <c r="C47" i="1"/>
  <c r="H47" i="1" s="1"/>
  <c r="D46" i="1"/>
  <c r="C46" i="1"/>
  <c r="H46" i="1" s="1"/>
  <c r="D45" i="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G1287" i="1" l="1"/>
  <c r="G346" i="9"/>
  <c r="E346" i="9" s="1"/>
  <c r="G1522" i="1"/>
  <c r="G1340" i="1"/>
  <c r="H1198" i="1"/>
  <c r="F428" i="4"/>
  <c r="F147" i="5"/>
  <c r="H1152" i="1"/>
  <c r="H1155" i="1"/>
  <c r="H1161" i="1"/>
  <c r="H1620" i="1"/>
  <c r="C1602" i="1"/>
  <c r="G1602" i="1" s="1"/>
  <c r="G1601" i="1"/>
  <c r="H1342" i="1"/>
  <c r="C1201" i="1"/>
  <c r="H1201" i="1" s="1"/>
  <c r="D1182" i="1"/>
  <c r="C1585" i="1"/>
  <c r="H1585" i="1" s="1"/>
  <c r="D1511" i="1"/>
  <c r="H1511" i="1" s="1"/>
  <c r="G1342" i="1"/>
  <c r="H1341" i="1"/>
  <c r="E337" i="9"/>
  <c r="B337" i="9" s="1"/>
  <c r="H1389" i="1"/>
  <c r="H1388" i="1"/>
  <c r="H1387" i="1"/>
  <c r="G1390" i="1"/>
  <c r="G1384" i="1"/>
  <c r="H1386" i="1"/>
  <c r="H1385" i="1"/>
  <c r="H1384" i="1"/>
  <c r="H1267" i="1"/>
  <c r="H1266" i="1"/>
  <c r="F256" i="5"/>
  <c r="G1306" i="1"/>
  <c r="D1510" i="1"/>
  <c r="H1510" i="1" s="1"/>
  <c r="E141" i="6"/>
  <c r="F115" i="6"/>
  <c r="H1610" i="1"/>
  <c r="G1611" i="1"/>
  <c r="H1612" i="1"/>
  <c r="G1613" i="1"/>
  <c r="G1683" i="1"/>
  <c r="G1629" i="1"/>
  <c r="G1633" i="1"/>
  <c r="C1604" i="1"/>
  <c r="G1604" i="1" s="1"/>
  <c r="G1605" i="1"/>
  <c r="G1625" i="1"/>
  <c r="G1681" i="1"/>
  <c r="G1637" i="1"/>
  <c r="D51" i="8"/>
  <c r="C1628" i="1" s="1"/>
  <c r="G1628" i="1" s="1"/>
  <c r="G1635" i="1"/>
  <c r="G1631" i="1"/>
  <c r="G1623" i="1"/>
  <c r="G1607" i="1"/>
  <c r="H1606" i="1"/>
  <c r="H1602" i="1"/>
  <c r="G1603" i="1"/>
  <c r="H1594" i="1"/>
  <c r="H1592" i="1"/>
  <c r="H1588" i="1"/>
  <c r="G1587" i="1"/>
  <c r="G1585" i="1"/>
  <c r="H1586" i="1"/>
  <c r="G1583" i="1"/>
  <c r="H1584" i="1"/>
  <c r="E36" i="9"/>
  <c r="B36" i="9" s="1"/>
  <c r="E311" i="9"/>
  <c r="B311" i="9" s="1"/>
  <c r="E322" i="9"/>
  <c r="B322" i="9" s="1"/>
  <c r="E326" i="9"/>
  <c r="B326" i="9" s="1"/>
  <c r="E329" i="9"/>
  <c r="B329" i="9" s="1"/>
  <c r="H414" i="1"/>
  <c r="H421" i="1"/>
  <c r="H422" i="1"/>
  <c r="F647" i="4"/>
  <c r="H299" i="1"/>
  <c r="E37" i="9"/>
  <c r="B37" i="9" s="1"/>
  <c r="E320" i="9"/>
  <c r="B320" i="9" s="1"/>
  <c r="E324" i="9"/>
  <c r="B324" i="9" s="1"/>
  <c r="E327" i="9"/>
  <c r="B327" i="9" s="1"/>
  <c r="D648" i="4"/>
  <c r="C641" i="1"/>
  <c r="E294" i="9"/>
  <c r="B294" i="9" s="1"/>
  <c r="H648" i="1"/>
  <c r="F656" i="4"/>
  <c r="H647" i="1"/>
  <c r="H646" i="1"/>
  <c r="H649" i="1"/>
  <c r="H653" i="1"/>
  <c r="H848" i="1"/>
  <c r="H843" i="1"/>
  <c r="H730" i="1"/>
  <c r="H729" i="1"/>
  <c r="H727" i="1"/>
  <c r="H717" i="1"/>
  <c r="H676" i="1"/>
  <c r="H677" i="1"/>
  <c r="H379" i="1"/>
  <c r="H380" i="1"/>
  <c r="H183" i="1"/>
  <c r="H170" i="1"/>
  <c r="H388" i="1"/>
  <c r="H389" i="1"/>
  <c r="F393" i="4"/>
  <c r="H423" i="1"/>
  <c r="H272" i="1"/>
  <c r="H269" i="1"/>
  <c r="H270" i="1"/>
  <c r="H271" i="1"/>
  <c r="H265" i="1"/>
  <c r="H267" i="1"/>
  <c r="D212" i="1"/>
  <c r="H212" i="1" s="1"/>
  <c r="H213" i="1"/>
  <c r="F216" i="4"/>
  <c r="H195" i="1"/>
  <c r="H194" i="1"/>
  <c r="H180" i="1"/>
  <c r="H174" i="1"/>
  <c r="H167" i="1"/>
  <c r="H164" i="1"/>
  <c r="H161" i="1"/>
  <c r="H163" i="1"/>
  <c r="E164" i="4"/>
  <c r="D160" i="1" s="1"/>
  <c r="H156" i="1"/>
  <c r="E153" i="4"/>
  <c r="D149" i="1" s="1"/>
  <c r="H149" i="1" s="1"/>
  <c r="F160" i="4"/>
  <c r="H155" i="1"/>
  <c r="H150" i="1"/>
  <c r="H151" i="1"/>
  <c r="H131" i="1"/>
  <c r="H132" i="1"/>
  <c r="H125" i="1"/>
  <c r="H126" i="1"/>
  <c r="H124" i="1"/>
  <c r="H121" i="1"/>
  <c r="D122" i="1"/>
  <c r="H122" i="1" s="1"/>
  <c r="F126" i="4"/>
  <c r="F236" i="9"/>
  <c r="B236" i="9" s="1"/>
  <c r="H79" i="1"/>
  <c r="H81" i="1"/>
  <c r="H65" i="1"/>
  <c r="E31" i="9"/>
  <c r="B31" i="9" s="1"/>
  <c r="E307" i="9"/>
  <c r="B307" i="9" s="1"/>
  <c r="E312" i="9"/>
  <c r="B312" i="9" s="1"/>
  <c r="H1256" i="1"/>
  <c r="H1264" i="1"/>
  <c r="H1265" i="1"/>
  <c r="E255" i="5"/>
  <c r="D1259" i="1" s="1"/>
  <c r="F260" i="5"/>
  <c r="H1260" i="1"/>
  <c r="H1261" i="1"/>
  <c r="H1259" i="1"/>
  <c r="F252" i="5"/>
  <c r="H1251" i="1"/>
  <c r="F181" i="5"/>
  <c r="H1184" i="1"/>
  <c r="H1087" i="1"/>
  <c r="H1092" i="1"/>
  <c r="F341" i="9"/>
  <c r="H1050" i="1"/>
  <c r="H1052" i="1"/>
  <c r="F45" i="5"/>
  <c r="H1034" i="1"/>
  <c r="F29" i="5"/>
  <c r="H1024" i="1"/>
  <c r="H1030" i="1"/>
  <c r="F19" i="5"/>
  <c r="H1014" i="1"/>
  <c r="H1015" i="1"/>
  <c r="E12" i="5"/>
  <c r="D1017" i="1" s="1"/>
  <c r="G1017" i="1" s="1"/>
  <c r="F35" i="5"/>
  <c r="H1017" i="1"/>
  <c r="D1018" i="1"/>
  <c r="H1018" i="1" s="1"/>
  <c r="H1013" i="1"/>
  <c r="F13" i="5"/>
  <c r="F8" i="5"/>
  <c r="H298" i="1"/>
  <c r="H641" i="1"/>
  <c r="E648" i="4"/>
  <c r="D642" i="1" s="1"/>
  <c r="H300" i="1"/>
  <c r="H374" i="1"/>
  <c r="H381" i="1"/>
  <c r="E360" i="4"/>
  <c r="D355" i="1" s="1"/>
  <c r="F379" i="4"/>
  <c r="E417" i="4"/>
  <c r="D412" i="1" s="1"/>
  <c r="H368" i="1"/>
  <c r="F274" i="4"/>
  <c r="F247" i="9"/>
  <c r="B247" i="9" s="1"/>
  <c r="F269" i="4"/>
  <c r="F194" i="4"/>
  <c r="F243" i="9"/>
  <c r="B243" i="9" s="1"/>
  <c r="H190" i="1"/>
  <c r="H193" i="1"/>
  <c r="F239" i="9"/>
  <c r="B239" i="9" s="1"/>
  <c r="F178" i="4"/>
  <c r="H166" i="1"/>
  <c r="H168" i="1"/>
  <c r="F170" i="4"/>
  <c r="F165" i="4"/>
  <c r="F237" i="9"/>
  <c r="B237" i="9" s="1"/>
  <c r="F154" i="4"/>
  <c r="F135" i="4"/>
  <c r="F129" i="4"/>
  <c r="F83" i="4"/>
  <c r="H45" i="1"/>
  <c r="H64" i="1"/>
  <c r="H66" i="1"/>
  <c r="G3" i="1"/>
  <c r="G5" i="1"/>
  <c r="G7" i="1"/>
  <c r="G9" i="1"/>
  <c r="G11" i="1"/>
  <c r="G13" i="1"/>
  <c r="G15" i="1"/>
  <c r="G17" i="1"/>
  <c r="G19" i="1"/>
  <c r="G21" i="1"/>
  <c r="G23" i="1"/>
  <c r="G25" i="1"/>
  <c r="G27" i="1"/>
  <c r="G29" i="1"/>
  <c r="G31" i="1"/>
  <c r="G33" i="1"/>
  <c r="G35" i="1"/>
  <c r="G37" i="1"/>
  <c r="G39" i="1"/>
  <c r="G41" i="1"/>
  <c r="G43" i="1"/>
  <c r="G45" i="1"/>
  <c r="G47" i="1"/>
  <c r="G49" i="1"/>
  <c r="H51" i="1"/>
  <c r="G51" i="1"/>
  <c r="G4" i="1"/>
  <c r="G6" i="1"/>
  <c r="G8" i="1"/>
  <c r="G10" i="1"/>
  <c r="G12" i="1"/>
  <c r="G14" i="1"/>
  <c r="G16" i="1"/>
  <c r="G18" i="1"/>
  <c r="G20" i="1"/>
  <c r="G22" i="1"/>
  <c r="G24" i="1"/>
  <c r="G26" i="1"/>
  <c r="G28" i="1"/>
  <c r="G30" i="1"/>
  <c r="G32" i="1"/>
  <c r="G34" i="1"/>
  <c r="G36" i="1"/>
  <c r="G38" i="1"/>
  <c r="G40" i="1"/>
  <c r="G42" i="1"/>
  <c r="G44" i="1"/>
  <c r="G46" i="1"/>
  <c r="G48" i="1"/>
  <c r="G50" i="1"/>
  <c r="G228" i="1"/>
  <c r="G229" i="1"/>
  <c r="G230" i="1"/>
  <c r="G231" i="1"/>
  <c r="G239" i="1"/>
  <c r="G245" i="1"/>
  <c r="G246" i="1"/>
  <c r="G247" i="1"/>
  <c r="G248" i="1"/>
  <c r="G249" i="1"/>
  <c r="G250" i="1"/>
  <c r="G256" i="1"/>
  <c r="G265" i="1"/>
  <c r="G266" i="1"/>
  <c r="G274" i="1"/>
  <c r="G275" i="1"/>
  <c r="G279" i="1"/>
  <c r="G280" i="1"/>
  <c r="G281" i="1"/>
  <c r="G283" i="1"/>
  <c r="G291" i="1"/>
  <c r="G292" i="1"/>
  <c r="G293" i="1"/>
  <c r="G294" i="1"/>
  <c r="G302" i="1"/>
  <c r="G307" i="1"/>
  <c r="G308" i="1"/>
  <c r="G309" i="1"/>
  <c r="G312" i="1"/>
  <c r="G313" i="1"/>
  <c r="G314" i="1"/>
  <c r="G315" i="1"/>
  <c r="G318" i="1"/>
  <c r="G320" i="1"/>
  <c r="G321" i="1"/>
  <c r="G322" i="1"/>
  <c r="G324" i="1"/>
  <c r="G327" i="1"/>
  <c r="G328" i="1"/>
  <c r="G329" i="1"/>
  <c r="G330" i="1"/>
  <c r="G331" i="1"/>
  <c r="G332" i="1"/>
  <c r="G340" i="1"/>
  <c r="G341" i="1"/>
  <c r="G342" i="1"/>
  <c r="G343" i="1"/>
  <c r="G344" i="1"/>
  <c r="G351" i="1"/>
  <c r="G361" i="1"/>
  <c r="G362" i="1"/>
  <c r="G363" i="1"/>
  <c r="G366" i="1"/>
  <c r="G373" i="1"/>
  <c r="G374" i="1"/>
  <c r="G375" i="1"/>
  <c r="G376" i="1"/>
  <c r="G378" i="1"/>
  <c r="G379" i="1"/>
  <c r="G380" i="1"/>
  <c r="G381" i="1"/>
  <c r="G389" i="1"/>
  <c r="G392" i="1"/>
  <c r="G393" i="1"/>
  <c r="G394" i="1"/>
  <c r="G398" i="1"/>
  <c r="G402" i="1"/>
  <c r="G406" i="1"/>
  <c r="G407" i="1"/>
  <c r="G410" i="1"/>
  <c r="G411" i="1"/>
  <c r="G416" i="1"/>
  <c r="G425" i="1"/>
  <c r="G426" i="1"/>
  <c r="G427" i="1"/>
  <c r="G428" i="1"/>
  <c r="G429" i="1"/>
  <c r="G430" i="1"/>
  <c r="G438" i="1"/>
  <c r="G439" i="1"/>
  <c r="G440" i="1"/>
  <c r="G447" i="1"/>
  <c r="G452" i="1"/>
  <c r="G455" i="1"/>
  <c r="G456" i="1"/>
  <c r="G457" i="1"/>
  <c r="G461" i="1"/>
  <c r="G463" i="1"/>
  <c r="G466" i="1"/>
  <c r="G467" i="1"/>
  <c r="G468" i="1"/>
  <c r="G469" i="1"/>
  <c r="G470" i="1"/>
  <c r="G471" i="1"/>
  <c r="G472" i="1"/>
  <c r="G473" i="1"/>
  <c r="G479" i="1"/>
  <c r="G481" i="1"/>
  <c r="G482" i="1"/>
  <c r="G488" i="1"/>
  <c r="G489" i="1"/>
  <c r="G492" i="1"/>
  <c r="G496" i="1"/>
  <c r="G497" i="1"/>
  <c r="G500" i="1"/>
  <c r="G501" i="1"/>
  <c r="G502" i="1"/>
  <c r="G508" i="1"/>
  <c r="G513" i="1"/>
  <c r="G514" i="1"/>
  <c r="G515" i="1"/>
  <c r="G517" i="1"/>
  <c r="G518" i="1"/>
  <c r="G519" i="1"/>
  <c r="G521" i="1"/>
  <c r="G522" i="1"/>
  <c r="G523" i="1"/>
  <c r="G524" i="1"/>
  <c r="G527" i="1"/>
  <c r="G531" i="1"/>
  <c r="G532" i="1"/>
  <c r="G533" i="1"/>
  <c r="G534" i="1"/>
  <c r="G535" i="1"/>
  <c r="G536" i="1"/>
  <c r="G537" i="1"/>
  <c r="G538" i="1"/>
  <c r="G539" i="1"/>
  <c r="G540" i="1"/>
  <c r="G544" i="1"/>
  <c r="G547" i="1"/>
  <c r="G548" i="1"/>
  <c r="G549" i="1"/>
  <c r="G550" i="1"/>
  <c r="G551" i="1"/>
  <c r="G552" i="1"/>
  <c r="G559" i="1"/>
  <c r="G565" i="1"/>
  <c r="G566" i="1"/>
  <c r="G567" i="1"/>
  <c r="G568" i="1"/>
  <c r="G569" i="1"/>
  <c r="G570" i="1"/>
  <c r="G574" i="1"/>
  <c r="G575" i="1"/>
  <c r="G587" i="1"/>
  <c r="G588" i="1"/>
  <c r="G595" i="1"/>
  <c r="G596" i="1"/>
  <c r="G597" i="1"/>
  <c r="G598" i="1"/>
  <c r="G599" i="1"/>
  <c r="G600" i="1"/>
  <c r="G608" i="1"/>
  <c r="G609" i="1"/>
  <c r="G610" i="1"/>
  <c r="G613" i="1"/>
  <c r="G614" i="1"/>
  <c r="G615" i="1"/>
  <c r="G621" i="1"/>
  <c r="G622" i="1"/>
  <c r="G623" i="1"/>
  <c r="G624" i="1"/>
  <c r="G625" i="1"/>
  <c r="G626" i="1"/>
  <c r="G627" i="1"/>
  <c r="G629" i="1"/>
  <c r="G632" i="1"/>
  <c r="G648" i="1"/>
  <c r="G649" i="1"/>
  <c r="G654" i="1"/>
  <c r="G655" i="1"/>
  <c r="G656" i="1"/>
  <c r="G657" i="1"/>
  <c r="G658" i="1"/>
  <c r="G659" i="1"/>
  <c r="G660" i="1"/>
  <c r="G661" i="1"/>
  <c r="G662" i="1"/>
  <c r="G671" i="1"/>
  <c r="G672" i="1"/>
  <c r="G673" i="1"/>
  <c r="G674" i="1"/>
  <c r="G675" i="1"/>
  <c r="G676" i="1"/>
  <c r="G677" i="1"/>
  <c r="G678" i="1"/>
  <c r="G679" i="1"/>
  <c r="G687" i="1"/>
  <c r="G689" i="1"/>
  <c r="G691" i="1"/>
  <c r="G692" i="1"/>
  <c r="G693" i="1"/>
  <c r="G694" i="1"/>
  <c r="G696" i="1"/>
  <c r="G697" i="1"/>
  <c r="G698" i="1"/>
  <c r="G699" i="1"/>
  <c r="G700" i="1"/>
  <c r="G701" i="1"/>
  <c r="G702" i="1"/>
  <c r="G703" i="1"/>
  <c r="G704" i="1"/>
  <c r="G705" i="1"/>
  <c r="G706" i="1"/>
  <c r="G707" i="1"/>
  <c r="G708" i="1"/>
  <c r="G709" i="1"/>
  <c r="G710" i="1"/>
  <c r="G712" i="1"/>
  <c r="G713" i="1"/>
  <c r="G714" i="1"/>
  <c r="G715" i="1"/>
  <c r="G720" i="1"/>
  <c r="G721" i="1"/>
  <c r="G722" i="1"/>
  <c r="G723" i="1"/>
  <c r="G724" i="1"/>
  <c r="G725" i="1"/>
  <c r="G726" i="1"/>
  <c r="G727" i="1"/>
  <c r="G732" i="1"/>
  <c r="G733" i="1"/>
  <c r="G735" i="1"/>
  <c r="G738" i="1"/>
  <c r="G744" i="1"/>
  <c r="G745" i="1"/>
  <c r="G754" i="1"/>
  <c r="G755" i="1"/>
  <c r="G756" i="1"/>
  <c r="G760" i="1"/>
  <c r="G768" i="1"/>
  <c r="G769" i="1"/>
  <c r="G770" i="1"/>
  <c r="G775" i="1"/>
  <c r="G785" i="1"/>
  <c r="G787" i="1"/>
  <c r="G791" i="1"/>
  <c r="G795" i="1"/>
  <c r="G801" i="1"/>
  <c r="G803" i="1"/>
  <c r="G807" i="1"/>
  <c r="G813" i="1"/>
  <c r="G815" i="1"/>
  <c r="G821" i="1"/>
  <c r="G825" i="1"/>
  <c r="G829" i="1"/>
  <c r="G833" i="1"/>
  <c r="G835" i="1"/>
  <c r="G845" i="1"/>
  <c r="G847" i="1"/>
  <c r="G853" i="1"/>
  <c r="G855" i="1"/>
  <c r="G861" i="1"/>
  <c r="G863" i="1"/>
  <c r="G867" i="1"/>
  <c r="G871" i="1"/>
  <c r="G877" i="1"/>
  <c r="G879" i="1"/>
  <c r="G883" i="1"/>
  <c r="G887" i="1"/>
  <c r="G891" i="1"/>
  <c r="G895" i="1"/>
  <c r="G899" i="1"/>
  <c r="G903" i="1"/>
  <c r="G907" i="1"/>
  <c r="G909"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32" i="1"/>
  <c r="G233" i="1"/>
  <c r="G234" i="1"/>
  <c r="G235" i="1"/>
  <c r="G236" i="1"/>
  <c r="G237" i="1"/>
  <c r="G238" i="1"/>
  <c r="G241" i="1"/>
  <c r="G242" i="1"/>
  <c r="G243" i="1"/>
  <c r="G244" i="1"/>
  <c r="G251" i="1"/>
  <c r="G252" i="1"/>
  <c r="G253" i="1"/>
  <c r="G254" i="1"/>
  <c r="G255" i="1"/>
  <c r="G257" i="1"/>
  <c r="G259" i="1"/>
  <c r="G260" i="1"/>
  <c r="G261" i="1"/>
  <c r="G262" i="1"/>
  <c r="G263" i="1"/>
  <c r="G264" i="1"/>
  <c r="G267" i="1"/>
  <c r="G268" i="1"/>
  <c r="G269" i="1"/>
  <c r="G270" i="1"/>
  <c r="G271" i="1"/>
  <c r="G272" i="1"/>
  <c r="G273" i="1"/>
  <c r="G276" i="1"/>
  <c r="G277" i="1"/>
  <c r="G278" i="1"/>
  <c r="G282" i="1"/>
  <c r="G284" i="1"/>
  <c r="G285" i="1"/>
  <c r="G286" i="1"/>
  <c r="G287" i="1"/>
  <c r="G289" i="1"/>
  <c r="G290" i="1"/>
  <c r="G298" i="1"/>
  <c r="G299" i="1"/>
  <c r="G300" i="1"/>
  <c r="G301" i="1"/>
  <c r="G305" i="1"/>
  <c r="G310" i="1"/>
  <c r="G317" i="1"/>
  <c r="G323" i="1"/>
  <c r="G326" i="1"/>
  <c r="G334" i="1"/>
  <c r="G335" i="1"/>
  <c r="G336" i="1"/>
  <c r="G337" i="1"/>
  <c r="G338" i="1"/>
  <c r="G339" i="1"/>
  <c r="G345" i="1"/>
  <c r="G346" i="1"/>
  <c r="G347" i="1"/>
  <c r="G348" i="1"/>
  <c r="G349" i="1"/>
  <c r="G350" i="1"/>
  <c r="G352" i="1"/>
  <c r="G353" i="1"/>
  <c r="G354" i="1"/>
  <c r="G357" i="1"/>
  <c r="G359" i="1"/>
  <c r="G365" i="1"/>
  <c r="G367" i="1"/>
  <c r="G369" i="1"/>
  <c r="G370" i="1"/>
  <c r="G371" i="1"/>
  <c r="G372" i="1"/>
  <c r="G377" i="1"/>
  <c r="G382" i="1"/>
  <c r="G383" i="1"/>
  <c r="G384" i="1"/>
  <c r="G385" i="1"/>
  <c r="G386" i="1"/>
  <c r="G387" i="1"/>
  <c r="G388" i="1"/>
  <c r="G390" i="1"/>
  <c r="G391" i="1"/>
  <c r="G395" i="1"/>
  <c r="G397" i="1"/>
  <c r="G399" i="1"/>
  <c r="G400" i="1"/>
  <c r="G401" i="1"/>
  <c r="G403" i="1"/>
  <c r="G404" i="1"/>
  <c r="G405" i="1"/>
  <c r="G408" i="1"/>
  <c r="G409" i="1"/>
  <c r="G414" i="1"/>
  <c r="G415" i="1"/>
  <c r="G421" i="1"/>
  <c r="G422" i="1"/>
  <c r="G423" i="1"/>
  <c r="G431" i="1"/>
  <c r="G432" i="1"/>
  <c r="G433" i="1"/>
  <c r="G434" i="1"/>
  <c r="G435" i="1"/>
  <c r="G436" i="1"/>
  <c r="G437" i="1"/>
  <c r="G441" i="1"/>
  <c r="G442" i="1"/>
  <c r="G443" i="1"/>
  <c r="G444" i="1"/>
  <c r="G445" i="1"/>
  <c r="G446" i="1"/>
  <c r="G448" i="1"/>
  <c r="G449" i="1"/>
  <c r="G450" i="1"/>
  <c r="G451" i="1"/>
  <c r="G454" i="1"/>
  <c r="G459" i="1"/>
  <c r="G462" i="1"/>
  <c r="G464" i="1"/>
  <c r="G474" i="1"/>
  <c r="G475" i="1"/>
  <c r="G476" i="1"/>
  <c r="G477" i="1"/>
  <c r="G478" i="1"/>
  <c r="G483" i="1"/>
  <c r="G484" i="1"/>
  <c r="G485" i="1"/>
  <c r="G486" i="1"/>
  <c r="G487" i="1"/>
  <c r="G490" i="1"/>
  <c r="G493" i="1"/>
  <c r="G495" i="1"/>
  <c r="G498" i="1"/>
  <c r="G503" i="1"/>
  <c r="G504" i="1"/>
  <c r="G505" i="1"/>
  <c r="G506" i="1"/>
  <c r="G507" i="1"/>
  <c r="G509" i="1"/>
  <c r="G511" i="1"/>
  <c r="G520" i="1"/>
  <c r="G525" i="1"/>
  <c r="G526" i="1"/>
  <c r="G528" i="1"/>
  <c r="G541" i="1"/>
  <c r="G542" i="1"/>
  <c r="G543" i="1"/>
  <c r="G545" i="1"/>
  <c r="G553" i="1"/>
  <c r="G554" i="1"/>
  <c r="G555" i="1"/>
  <c r="G556" i="1"/>
  <c r="G557" i="1"/>
  <c r="G560" i="1"/>
  <c r="G561" i="1"/>
  <c r="G562" i="1"/>
  <c r="G563" i="1"/>
  <c r="G571" i="1"/>
  <c r="G572" i="1"/>
  <c r="G573" i="1"/>
  <c r="G577" i="1"/>
  <c r="G579" i="1"/>
  <c r="G580" i="1"/>
  <c r="G581" i="1"/>
  <c r="G582" i="1"/>
  <c r="G583" i="1"/>
  <c r="G584" i="1"/>
  <c r="G585" i="1"/>
  <c r="G586" i="1"/>
  <c r="G589" i="1"/>
  <c r="G590" i="1"/>
  <c r="G591" i="1"/>
  <c r="G592" i="1"/>
  <c r="G593" i="1"/>
  <c r="G601" i="1"/>
  <c r="G602" i="1"/>
  <c r="G603" i="1"/>
  <c r="G604" i="1"/>
  <c r="G605" i="1"/>
  <c r="G606" i="1"/>
  <c r="G607" i="1"/>
  <c r="G611" i="1"/>
  <c r="G612" i="1"/>
  <c r="G616" i="1"/>
  <c r="G617" i="1"/>
  <c r="G618" i="1"/>
  <c r="G619" i="1"/>
  <c r="G620" i="1"/>
  <c r="G628" i="1"/>
  <c r="G630" i="1"/>
  <c r="G631" i="1"/>
  <c r="G635" i="1"/>
  <c r="G636" i="1"/>
  <c r="G641" i="1"/>
  <c r="G645" i="1"/>
  <c r="G646" i="1"/>
  <c r="G647" i="1"/>
  <c r="G650" i="1"/>
  <c r="G651" i="1"/>
  <c r="G652" i="1"/>
  <c r="G653" i="1"/>
  <c r="G663" i="1"/>
  <c r="G664" i="1"/>
  <c r="G665" i="1"/>
  <c r="G666" i="1"/>
  <c r="G668" i="1"/>
  <c r="G669" i="1"/>
  <c r="G670" i="1"/>
  <c r="G680" i="1"/>
  <c r="G681" i="1"/>
  <c r="G682" i="1"/>
  <c r="G683" i="1"/>
  <c r="G684" i="1"/>
  <c r="G685" i="1"/>
  <c r="G686" i="1"/>
  <c r="G688" i="1"/>
  <c r="G690" i="1"/>
  <c r="G695" i="1"/>
  <c r="G711" i="1"/>
  <c r="G716" i="1"/>
  <c r="G717" i="1"/>
  <c r="G718" i="1"/>
  <c r="G719" i="1"/>
  <c r="G728" i="1"/>
  <c r="G729" i="1"/>
  <c r="G730" i="1"/>
  <c r="G734" i="1"/>
  <c r="G736" i="1"/>
  <c r="G737" i="1"/>
  <c r="G739" i="1"/>
  <c r="G740" i="1"/>
  <c r="G741" i="1"/>
  <c r="G742" i="1"/>
  <c r="G746" i="1"/>
  <c r="G747" i="1"/>
  <c r="G748" i="1"/>
  <c r="G749" i="1"/>
  <c r="G750" i="1"/>
  <c r="G751" i="1"/>
  <c r="G752" i="1"/>
  <c r="G753" i="1"/>
  <c r="G757" i="1"/>
  <c r="G758" i="1"/>
  <c r="G759" i="1"/>
  <c r="G761" i="1"/>
  <c r="G762" i="1"/>
  <c r="G763" i="1"/>
  <c r="G764" i="1"/>
  <c r="G765" i="1"/>
  <c r="G766" i="1"/>
  <c r="G767" i="1"/>
  <c r="G771" i="1"/>
  <c r="G772" i="1"/>
  <c r="G773" i="1"/>
  <c r="G774" i="1"/>
  <c r="G777" i="1"/>
  <c r="G779" i="1"/>
  <c r="G781" i="1"/>
  <c r="G783" i="1"/>
  <c r="G789" i="1"/>
  <c r="G793" i="1"/>
  <c r="G797" i="1"/>
  <c r="G799" i="1"/>
  <c r="G805" i="1"/>
  <c r="G809" i="1"/>
  <c r="G811" i="1"/>
  <c r="G817" i="1"/>
  <c r="G819" i="1"/>
  <c r="G823" i="1"/>
  <c r="G827" i="1"/>
  <c r="G831" i="1"/>
  <c r="G837" i="1"/>
  <c r="G839" i="1"/>
  <c r="G841" i="1"/>
  <c r="G843" i="1"/>
  <c r="G849" i="1"/>
  <c r="G851" i="1"/>
  <c r="G857" i="1"/>
  <c r="G859" i="1"/>
  <c r="G865" i="1"/>
  <c r="G869" i="1"/>
  <c r="G873" i="1"/>
  <c r="G875" i="1"/>
  <c r="G881" i="1"/>
  <c r="G885" i="1"/>
  <c r="G889" i="1"/>
  <c r="G893" i="1"/>
  <c r="G897" i="1"/>
  <c r="G901" i="1"/>
  <c r="G905" i="1"/>
  <c r="G911" i="1"/>
  <c r="G913"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9" i="1"/>
  <c r="G1280" i="1"/>
  <c r="H1281" i="1"/>
  <c r="G1282" i="1"/>
  <c r="G1284" i="1"/>
  <c r="G1286" i="1"/>
  <c r="G1288" i="1"/>
  <c r="G1290" i="1"/>
  <c r="G1292" i="1"/>
  <c r="G1294" i="1"/>
  <c r="G1296" i="1"/>
  <c r="G1298"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G1401" i="1"/>
  <c r="G1473" i="1"/>
  <c r="H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E6" i="4"/>
  <c r="G1547" i="1"/>
  <c r="D82" i="4"/>
  <c r="D6" i="4" s="1"/>
  <c r="D106" i="4"/>
  <c r="D134" i="4"/>
  <c r="D140" i="4"/>
  <c r="D164" i="4"/>
  <c r="D152" i="4" s="1"/>
  <c r="D202" i="4"/>
  <c r="D230" i="4"/>
  <c r="D262" i="4"/>
  <c r="D309" i="4"/>
  <c r="D321" i="4"/>
  <c r="D361" i="4"/>
  <c r="F373" i="4"/>
  <c r="D141" i="6"/>
  <c r="F5" i="6"/>
  <c r="G24" i="9"/>
  <c r="H24" i="9"/>
  <c r="F153" i="4"/>
  <c r="E640" i="4"/>
  <c r="D634" i="1" s="1"/>
  <c r="E69" i="5"/>
  <c r="D44" i="8"/>
  <c r="F427" i="4"/>
  <c r="D466" i="4"/>
  <c r="D522" i="4"/>
  <c r="D536" i="4"/>
  <c r="D584" i="4"/>
  <c r="D7" i="5"/>
  <c r="E88" i="5"/>
  <c r="D1093" i="1" s="1"/>
  <c r="H1093" i="1" s="1"/>
  <c r="E314" i="9"/>
  <c r="B314" i="9" s="1"/>
  <c r="F89" i="5"/>
  <c r="D119" i="5"/>
  <c r="D135" i="5"/>
  <c r="H315" i="9"/>
  <c r="H316" i="9"/>
  <c r="E177" i="5"/>
  <c r="D178" i="5"/>
  <c r="D274" i="5"/>
  <c r="D296" i="5"/>
  <c r="F6" i="6"/>
  <c r="F36" i="6"/>
  <c r="F90" i="6"/>
  <c r="F130" i="6"/>
  <c r="B346" i="9"/>
  <c r="E345" i="9"/>
  <c r="I10" i="3" s="1"/>
  <c r="F426" i="4"/>
  <c r="F607" i="4"/>
  <c r="G316" i="9"/>
  <c r="G315" i="9"/>
  <c r="F150" i="5"/>
  <c r="F197" i="5"/>
  <c r="E338" i="9"/>
  <c r="B338" i="9" s="1"/>
  <c r="F203" i="5"/>
  <c r="E339" i="9"/>
  <c r="B339" i="9" s="1"/>
  <c r="F219" i="5"/>
  <c r="G310" i="9"/>
  <c r="E310" i="9" s="1"/>
  <c r="B310" i="9" s="1"/>
  <c r="H309" i="9"/>
  <c r="G309" i="9"/>
  <c r="E309" i="9" s="1"/>
  <c r="B309" i="9" s="1"/>
  <c r="G302" i="9"/>
  <c r="E302" i="9" s="1"/>
  <c r="B302" i="9" s="1"/>
  <c r="G300" i="9"/>
  <c r="E300" i="9" s="1"/>
  <c r="B30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H310" i="9"/>
  <c r="H308" i="9"/>
  <c r="E308" i="9" s="1"/>
  <c r="B308" i="9" s="1"/>
  <c r="G301" i="9"/>
  <c r="E301" i="9" s="1"/>
  <c r="B301"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8" i="9"/>
  <c r="E178" i="9" s="1"/>
  <c r="B178" i="9" s="1"/>
  <c r="G176" i="9"/>
  <c r="E176" i="9" s="1"/>
  <c r="B176" i="9" s="1"/>
  <c r="G174" i="9"/>
  <c r="E174" i="9" s="1"/>
  <c r="B174" i="9" s="1"/>
  <c r="I10" i="9"/>
  <c r="H19" i="9"/>
  <c r="E19" i="9" s="1"/>
  <c r="B19" i="9" s="1"/>
  <c r="B286" i="9"/>
  <c r="B288" i="9"/>
  <c r="B290" i="9"/>
  <c r="B292" i="9"/>
  <c r="B341" i="9"/>
  <c r="G348" i="9" l="1"/>
  <c r="E348" i="9" s="1"/>
  <c r="E347" i="9" s="1"/>
  <c r="I31" i="3"/>
  <c r="D1537" i="1"/>
  <c r="G1510" i="1"/>
  <c r="H1604" i="1"/>
  <c r="D45" i="8"/>
  <c r="I40" i="3" s="1"/>
  <c r="F648" i="4"/>
  <c r="C642" i="1"/>
  <c r="G642" i="1" s="1"/>
  <c r="F228" i="9"/>
  <c r="B228" i="9" s="1"/>
  <c r="B207" i="9"/>
  <c r="E418" i="4"/>
  <c r="D413" i="1" s="1"/>
  <c r="E152" i="4"/>
  <c r="D148" i="1" s="1"/>
  <c r="E251" i="5"/>
  <c r="E176" i="5" s="1"/>
  <c r="D1180" i="1" s="1"/>
  <c r="F255" i="5"/>
  <c r="E316" i="9"/>
  <c r="B316" i="9" s="1"/>
  <c r="E7" i="5"/>
  <c r="E6" i="5" s="1"/>
  <c r="D1011" i="1" s="1"/>
  <c r="F12" i="5"/>
  <c r="I22" i="3"/>
  <c r="B348" i="9"/>
  <c r="D299" i="4"/>
  <c r="H18" i="3"/>
  <c r="C148" i="1"/>
  <c r="D300" i="4"/>
  <c r="F6" i="4"/>
  <c r="H17" i="3"/>
  <c r="C2" i="1"/>
  <c r="E315" i="9"/>
  <c r="B315" i="9" s="1"/>
  <c r="F296" i="5"/>
  <c r="C1300" i="1"/>
  <c r="G336" i="9"/>
  <c r="E336" i="9" s="1"/>
  <c r="B336" i="9" s="1"/>
  <c r="D177" i="5"/>
  <c r="F178" i="5"/>
  <c r="C1182" i="1"/>
  <c r="F135" i="5"/>
  <c r="C1140" i="1"/>
  <c r="F7" i="5"/>
  <c r="H22" i="3"/>
  <c r="C1012" i="1"/>
  <c r="D535" i="4"/>
  <c r="F536" i="4"/>
  <c r="C530" i="1"/>
  <c r="F466" i="4"/>
  <c r="C460" i="1"/>
  <c r="E24" i="9"/>
  <c r="F321" i="4"/>
  <c r="C316" i="1"/>
  <c r="F262" i="4"/>
  <c r="C258" i="1"/>
  <c r="F202" i="4"/>
  <c r="C198" i="1"/>
  <c r="F140" i="4"/>
  <c r="C136" i="1"/>
  <c r="F106" i="4"/>
  <c r="C102" i="1"/>
  <c r="E422" i="4"/>
  <c r="I17" i="3"/>
  <c r="D2" i="1"/>
  <c r="I1581" i="1"/>
  <c r="I1579" i="1"/>
  <c r="I1562" i="1"/>
  <c r="I1560" i="1"/>
  <c r="I1558" i="1"/>
  <c r="I1553" i="1"/>
  <c r="I1551" i="1"/>
  <c r="I1549" i="1"/>
  <c r="I1576" i="1"/>
  <c r="I1574" i="1"/>
  <c r="I1569" i="1"/>
  <c r="I1567" i="1"/>
  <c r="I1565" i="1"/>
  <c r="E180" i="9"/>
  <c r="B180" i="9" s="1"/>
  <c r="D251" i="5"/>
  <c r="F274" i="5"/>
  <c r="C1278" i="1"/>
  <c r="I24" i="3"/>
  <c r="D1181" i="1"/>
  <c r="F119" i="5"/>
  <c r="C1124" i="1"/>
  <c r="D69" i="5"/>
  <c r="F584" i="4"/>
  <c r="C578" i="1"/>
  <c r="F522" i="4"/>
  <c r="C516" i="1"/>
  <c r="D430" i="4"/>
  <c r="I39" i="3"/>
  <c r="C1621" i="1"/>
  <c r="I23" i="3"/>
  <c r="D1074" i="1"/>
  <c r="F141" i="6"/>
  <c r="H31" i="3"/>
  <c r="C1537" i="1"/>
  <c r="D360" i="4"/>
  <c r="F361" i="4"/>
  <c r="C356" i="1"/>
  <c r="D308" i="4"/>
  <c r="D422" i="4" s="1"/>
  <c r="F309" i="4"/>
  <c r="C304" i="1"/>
  <c r="F230" i="4"/>
  <c r="C226" i="1"/>
  <c r="F164" i="4"/>
  <c r="C160" i="1"/>
  <c r="F134" i="4"/>
  <c r="C130" i="1"/>
  <c r="F82" i="4"/>
  <c r="C78" i="1"/>
  <c r="G1093" i="1"/>
  <c r="D1255" i="1" l="1"/>
  <c r="I25" i="3"/>
  <c r="K1481" i="9"/>
  <c r="G344" i="9"/>
  <c r="E344" i="9" s="1"/>
  <c r="B344" i="9" s="1"/>
  <c r="C1622" i="1"/>
  <c r="H1622" i="1" s="1"/>
  <c r="G343" i="9"/>
  <c r="E343" i="9" s="1"/>
  <c r="B343" i="9" s="1"/>
  <c r="G1622" i="1"/>
  <c r="H642" i="1"/>
  <c r="E299" i="4"/>
  <c r="E423" i="4" s="1"/>
  <c r="E425" i="4" s="1"/>
  <c r="D420" i="1" s="1"/>
  <c r="F152" i="4"/>
  <c r="I18" i="3"/>
  <c r="D1012" i="1"/>
  <c r="G1012" i="1" s="1"/>
  <c r="D295" i="1"/>
  <c r="D643" i="4"/>
  <c r="F422" i="4"/>
  <c r="C417" i="1"/>
  <c r="H356" i="1"/>
  <c r="G356" i="1"/>
  <c r="D418" i="4"/>
  <c r="F360" i="4"/>
  <c r="C355" i="1"/>
  <c r="H1621" i="1"/>
  <c r="G1621" i="1"/>
  <c r="H11" i="3"/>
  <c r="H516" i="1"/>
  <c r="G516" i="1"/>
  <c r="H578" i="1"/>
  <c r="G578" i="1"/>
  <c r="F69" i="5"/>
  <c r="H23" i="3"/>
  <c r="C1074" i="1"/>
  <c r="H1278" i="1"/>
  <c r="G1278" i="1"/>
  <c r="F251" i="5"/>
  <c r="H25" i="3"/>
  <c r="C1255" i="1"/>
  <c r="E644" i="4"/>
  <c r="E643" i="4"/>
  <c r="D417" i="1"/>
  <c r="H460" i="1"/>
  <c r="G460" i="1"/>
  <c r="H530" i="1"/>
  <c r="G530" i="1"/>
  <c r="F535" i="4"/>
  <c r="D640" i="4"/>
  <c r="C529" i="1"/>
  <c r="D6" i="5"/>
  <c r="H2" i="1"/>
  <c r="G2" i="1"/>
  <c r="H148" i="1"/>
  <c r="G148" i="1"/>
  <c r="H78" i="1"/>
  <c r="G78" i="1"/>
  <c r="H130" i="1"/>
  <c r="G130" i="1"/>
  <c r="H160" i="1"/>
  <c r="G160" i="1"/>
  <c r="H226" i="1"/>
  <c r="G226" i="1"/>
  <c r="H304" i="1"/>
  <c r="G304" i="1"/>
  <c r="D417" i="4"/>
  <c r="F308" i="4"/>
  <c r="C303" i="1"/>
  <c r="G1537" i="1"/>
  <c r="H1537" i="1"/>
  <c r="H9" i="3"/>
  <c r="D639" i="4"/>
  <c r="F430" i="4"/>
  <c r="C424" i="1"/>
  <c r="H1124" i="1"/>
  <c r="G1124" i="1"/>
  <c r="H102" i="1"/>
  <c r="G102" i="1"/>
  <c r="H136" i="1"/>
  <c r="G136" i="1"/>
  <c r="H198" i="1"/>
  <c r="G198" i="1"/>
  <c r="H258" i="1"/>
  <c r="G258" i="1"/>
  <c r="H316" i="1"/>
  <c r="G316" i="1"/>
  <c r="B24" i="9"/>
  <c r="H1012" i="1"/>
  <c r="H1140" i="1"/>
  <c r="G1140" i="1"/>
  <c r="H1182" i="1"/>
  <c r="G1182" i="1"/>
  <c r="F177" i="5"/>
  <c r="D176" i="5"/>
  <c r="H24" i="3"/>
  <c r="C1181" i="1"/>
  <c r="G1300" i="1"/>
  <c r="H1300" i="1"/>
  <c r="C296" i="1"/>
  <c r="D423" i="4"/>
  <c r="D301" i="4"/>
  <c r="C295" i="1"/>
  <c r="H299" i="9"/>
  <c r="E342" i="9" l="1"/>
  <c r="I11" i="3" s="1"/>
  <c r="D418" i="1"/>
  <c r="F299" i="4"/>
  <c r="E424" i="4"/>
  <c r="D419" i="1" s="1"/>
  <c r="H20" i="9"/>
  <c r="E301" i="4"/>
  <c r="D297" i="1" s="1"/>
  <c r="E300" i="4"/>
  <c r="F639" i="4"/>
  <c r="C633" i="1"/>
  <c r="D644" i="4"/>
  <c r="D425" i="4"/>
  <c r="F423" i="4"/>
  <c r="C418" i="1"/>
  <c r="G20" i="9"/>
  <c r="H1181" i="1"/>
  <c r="G1181" i="1"/>
  <c r="F176" i="5"/>
  <c r="C1180" i="1"/>
  <c r="H424" i="1"/>
  <c r="G424" i="1"/>
  <c r="H303" i="1"/>
  <c r="G303" i="1"/>
  <c r="F417" i="4"/>
  <c r="C412" i="1"/>
  <c r="H529" i="1"/>
  <c r="G529" i="1"/>
  <c r="H1255" i="1"/>
  <c r="G1255" i="1"/>
  <c r="N3" i="9"/>
  <c r="H417" i="1"/>
  <c r="G417" i="1"/>
  <c r="D424" i="4"/>
  <c r="H295" i="1"/>
  <c r="G295" i="1"/>
  <c r="F301" i="4"/>
  <c r="C297" i="1"/>
  <c r="K3" i="9"/>
  <c r="I9" i="3"/>
  <c r="G306" i="9"/>
  <c r="E306" i="9" s="1"/>
  <c r="B306" i="9" s="1"/>
  <c r="G299" i="9"/>
  <c r="E299" i="9" s="1"/>
  <c r="F6" i="5"/>
  <c r="C1011" i="1"/>
  <c r="F640" i="4"/>
  <c r="C634" i="1"/>
  <c r="E645" i="4"/>
  <c r="D637" i="1"/>
  <c r="E646" i="4"/>
  <c r="D638" i="1"/>
  <c r="H1074" i="1"/>
  <c r="G1074" i="1"/>
  <c r="H355" i="1"/>
  <c r="G355" i="1"/>
  <c r="F418" i="4"/>
  <c r="C413" i="1"/>
  <c r="D645" i="4"/>
  <c r="F643" i="4"/>
  <c r="C637" i="1"/>
  <c r="D296" i="1" l="1"/>
  <c r="F300" i="4"/>
  <c r="E20" i="9"/>
  <c r="B20" i="9" s="1"/>
  <c r="H413" i="1"/>
  <c r="G413" i="1"/>
  <c r="H634" i="1"/>
  <c r="G634" i="1"/>
  <c r="H8" i="3"/>
  <c r="H1011" i="1"/>
  <c r="G1011" i="1"/>
  <c r="B299" i="9"/>
  <c r="H418" i="1"/>
  <c r="G418" i="1"/>
  <c r="F425" i="4"/>
  <c r="C420" i="1"/>
  <c r="H633" i="1"/>
  <c r="G633" i="1"/>
  <c r="H637" i="1"/>
  <c r="G637" i="1"/>
  <c r="F645" i="4"/>
  <c r="C639" i="1"/>
  <c r="E650" i="4"/>
  <c r="D640" i="1"/>
  <c r="E649" i="4"/>
  <c r="D639" i="1"/>
  <c r="H297" i="1"/>
  <c r="G297" i="1"/>
  <c r="F424" i="4"/>
  <c r="C419" i="1"/>
  <c r="H412" i="1"/>
  <c r="G412" i="1"/>
  <c r="H1180" i="1"/>
  <c r="G1180" i="1"/>
  <c r="D646" i="4"/>
  <c r="F644" i="4"/>
  <c r="C638" i="1"/>
  <c r="G296" i="1" l="1"/>
  <c r="H296" i="1"/>
  <c r="H638" i="1"/>
  <c r="G638" i="1"/>
  <c r="D650" i="4"/>
  <c r="F646" i="4"/>
  <c r="C640" i="1"/>
  <c r="I19" i="3"/>
  <c r="D643" i="1"/>
  <c r="I20" i="3"/>
  <c r="D644" i="1"/>
  <c r="H420" i="1"/>
  <c r="G420" i="1"/>
  <c r="H419" i="1"/>
  <c r="G419" i="1"/>
  <c r="H639" i="1"/>
  <c r="G639" i="1"/>
  <c r="D649" i="4"/>
  <c r="M3" i="9"/>
  <c r="F649" i="4" l="1"/>
  <c r="H19" i="3"/>
  <c r="C643" i="1"/>
  <c r="G297" i="9"/>
  <c r="E297" i="9" s="1"/>
  <c r="B297" i="9" s="1"/>
  <c r="G334" i="9"/>
  <c r="H334" i="9"/>
  <c r="H640" i="1"/>
  <c r="G640" i="1"/>
  <c r="F650" i="4"/>
  <c r="H20" i="3"/>
  <c r="C644" i="1"/>
  <c r="H644" i="1" l="1"/>
  <c r="G644" i="1"/>
  <c r="E334" i="9"/>
  <c r="H643" i="1"/>
  <c r="G643" i="1"/>
  <c r="H7" i="3"/>
  <c r="J3" i="9" l="1"/>
  <c r="B334" i="9"/>
  <c r="E298" i="9"/>
  <c r="I8" i="3" s="1"/>
  <c r="H295" i="9" l="1"/>
  <c r="L293" i="9"/>
  <c r="F293" i="9" s="1"/>
  <c r="G295" i="9"/>
  <c r="E295" i="9" s="1"/>
  <c r="G18" i="9"/>
  <c r="H18" i="9"/>
  <c r="K13" i="9"/>
  <c r="I5" i="9"/>
  <c r="J6" i="9"/>
  <c r="K7" i="9"/>
  <c r="I9" i="9"/>
  <c r="J10" i="9"/>
  <c r="K11" i="9"/>
  <c r="I13" i="9"/>
  <c r="L15" i="9"/>
  <c r="M16" i="9"/>
  <c r="J17" i="9"/>
  <c r="G21" i="9"/>
  <c r="I6" i="9"/>
  <c r="J7" i="9"/>
  <c r="K8" i="9"/>
  <c r="J11" i="9"/>
  <c r="K12" i="9"/>
  <c r="H15" i="9"/>
  <c r="G16" i="9"/>
  <c r="G17" i="9"/>
  <c r="H21" i="9"/>
  <c r="J13" i="9"/>
  <c r="I17" i="9"/>
  <c r="H22" i="9"/>
  <c r="K5" i="9"/>
  <c r="I7" i="9"/>
  <c r="J8" i="9"/>
  <c r="K9" i="9"/>
  <c r="I11" i="9"/>
  <c r="J12" i="9"/>
  <c r="G15" i="9"/>
  <c r="H16" i="9"/>
  <c r="H17" i="9"/>
  <c r="G22" i="9"/>
  <c r="J5" i="9"/>
  <c r="K6" i="9"/>
  <c r="I8" i="9"/>
  <c r="J9" i="9"/>
  <c r="K10" i="9"/>
  <c r="I12" i="9"/>
  <c r="M15" i="9"/>
  <c r="L16" i="9"/>
  <c r="E22" i="9" l="1"/>
  <c r="B22" i="9" s="1"/>
  <c r="F16" i="9"/>
  <c r="E8" i="9"/>
  <c r="B8" i="9" s="1"/>
  <c r="E7" i="9"/>
  <c r="B7" i="9" s="1"/>
  <c r="E15" i="9"/>
  <c r="E11" i="9"/>
  <c r="B11" i="9" s="1"/>
  <c r="E16" i="9"/>
  <c r="B16" i="9" s="1"/>
  <c r="E6" i="9"/>
  <c r="B6" i="9" s="1"/>
  <c r="E9" i="9"/>
  <c r="B9" i="9" s="1"/>
  <c r="E18" i="9"/>
  <c r="B18" i="9" s="1"/>
  <c r="F15" i="9"/>
  <c r="F14" i="9" s="1"/>
  <c r="B293" i="9"/>
  <c r="F23" i="9"/>
  <c r="E12" i="9"/>
  <c r="B12" i="9" s="1"/>
  <c r="E17" i="9"/>
  <c r="B17" i="9" s="1"/>
  <c r="E21" i="9"/>
  <c r="B21" i="9" s="1"/>
  <c r="E13" i="9"/>
  <c r="B13" i="9" s="1"/>
  <c r="E10" i="9"/>
  <c r="B10" i="9" s="1"/>
  <c r="E5" i="9"/>
  <c r="B295" i="9"/>
  <c r="E23" i="9"/>
  <c r="I7" i="3" s="1"/>
  <c r="E14" i="9" l="1"/>
  <c r="I13" i="3" s="1"/>
  <c r="B5" i="9"/>
  <c r="E4" i="9"/>
  <c r="F3" i="9"/>
  <c r="B15" i="9"/>
  <c r="E3" i="9" l="1"/>
</calcChain>
</file>

<file path=xl/sharedStrings.xml><?xml version="1.0" encoding="utf-8"?>
<sst xmlns="http://schemas.openxmlformats.org/spreadsheetml/2006/main" count="4733" uniqueCount="3656">
  <si>
    <t>Obveznik:</t>
  </si>
  <si>
    <t>10661 - O.Š. FRANE PETRIĆA, CRES</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</si>
  <si>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</si>
  <si>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</si>
  <si>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</si>
  <si>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</si>
  <si>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</si>
  <si>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</si>
  <si>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</si>
  <si>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</si>
  <si>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</si>
  <si>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</si>
  <si>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</si>
  <si>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</si>
  <si>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</si>
  <si>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</si>
  <si>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</si>
  <si>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</si>
  <si>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</si>
  <si>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</si>
  <si>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</si>
  <si>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</si>
  <si>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</si>
  <si>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</si>
  <si>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</si>
  <si>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</si>
  <si>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</si>
  <si>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</si>
  <si>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</si>
  <si>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</si>
  <si>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</si>
  <si>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</si>
  <si>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</si>
  <si>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</si>
  <si>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</si>
  <si>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</si>
  <si>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</si>
  <si>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</si>
  <si>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</si>
  <si>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</si>
  <si>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</si>
  <si>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</si>
  <si>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</si>
  <si>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</si>
  <si>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</si>
  <si>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</si>
  <si>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</si>
  <si>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</si>
  <si>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</si>
  <si>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</si>
  <si>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</si>
  <si>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</si>
  <si>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</si>
  <si>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</si>
  <si>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</si>
  <si>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</si>
  <si>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</si>
  <si>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</si>
  <si>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</si>
  <si>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</si>
  <si>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</si>
  <si>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</si>
  <si>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</si>
  <si>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</si>
  <si>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</si>
  <si>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</si>
  <si>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</si>
  <si>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</si>
  <si>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</si>
  <si>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</si>
  <si>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</si>
  <si>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</si>
  <si>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</si>
  <si>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</si>
  <si>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</si>
  <si>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</si>
  <si>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</si>
  <si>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</si>
  <si>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</si>
  <si>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</si>
  <si>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</si>
  <si>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</si>
  <si>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</si>
  <si>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</si>
  <si>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</si>
  <si>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</si>
  <si>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</si>
  <si>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</si>
  <si>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</si>
  <si>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</si>
  <si>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</si>
  <si>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</si>
  <si>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</si>
  <si>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</si>
  <si>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</si>
  <si>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</si>
  <si>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</si>
  <si>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</si>
  <si>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</si>
  <si>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</si>
  <si>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</si>
  <si>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</si>
  <si>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</si>
  <si>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</si>
  <si>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</si>
  <si>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</si>
  <si>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</si>
  <si>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</si>
  <si>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</si>
  <si>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</si>
  <si>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</si>
  <si>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</si>
  <si>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</si>
  <si>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</si>
  <si>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</si>
  <si>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</si>
  <si>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</si>
  <si>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</si>
  <si>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</si>
  <si>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</si>
  <si>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</si>
  <si>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</si>
  <si>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</si>
  <si>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</si>
  <si>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</si>
  <si>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</si>
  <si>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</si>
  <si>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</si>
  <si>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</si>
  <si>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</si>
  <si>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</si>
  <si>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</si>
  <si>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</si>
  <si>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</si>
  <si>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</si>
  <si>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</si>
  <si>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</si>
  <si>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</si>
  <si>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</si>
  <si>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</si>
  <si>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</si>
  <si>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</si>
  <si>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</si>
  <si>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</si>
  <si>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</si>
  <si>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</si>
  <si>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</si>
  <si>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</si>
  <si>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</si>
  <si>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</si>
  <si>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</si>
  <si>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</si>
  <si>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</si>
  <si>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</si>
  <si>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</si>
  <si>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</si>
  <si>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</si>
  <si>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</si>
  <si>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</si>
  <si>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</si>
  <si>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</si>
  <si>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</si>
  <si>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</si>
  <si>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</si>
  <si>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</si>
  <si>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</si>
  <si>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</si>
  <si>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</si>
  <si>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</si>
  <si>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</si>
  <si>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</si>
  <si>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</si>
  <si>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</si>
  <si>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</si>
  <si>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</si>
  <si>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</si>
  <si>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</si>
  <si>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</si>
  <si>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</si>
  <si>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</si>
  <si>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</si>
  <si>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</si>
  <si>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</si>
  <si>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</si>
  <si>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</si>
  <si>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</si>
  <si>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</si>
  <si>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</si>
  <si>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</si>
  <si>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</si>
  <si>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</si>
  <si>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</si>
  <si>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</si>
  <si>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</si>
  <si>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</si>
  <si>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</si>
  <si>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</si>
  <si>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</si>
  <si>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</si>
  <si>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</si>
  <si>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</si>
  <si>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</si>
  <si>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</si>
  <si>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</si>
  <si>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</si>
  <si>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</si>
  <si>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</si>
  <si>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</si>
  <si>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</si>
  <si>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</si>
  <si>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</si>
  <si>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</si>
  <si>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</si>
  <si>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</si>
  <si>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</si>
  <si>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</si>
  <si>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</si>
  <si>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</si>
  <si>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</si>
  <si>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</si>
  <si>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</si>
  <si>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</si>
  <si>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</si>
  <si>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</si>
  <si>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</si>
  <si>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</si>
  <si>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</si>
  <si>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</si>
  <si>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</si>
  <si>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</si>
  <si>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</si>
  <si>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</si>
  <si>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</si>
  <si>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</si>
  <si>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</si>
  <si>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</si>
  <si>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</si>
  <si>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</si>
  <si>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</si>
  <si>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</si>
  <si>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</si>
  <si>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</si>
  <si>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</si>
  <si>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</si>
  <si>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</si>
  <si>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</si>
  <si>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</si>
  <si>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</si>
  <si>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</si>
  <si>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</si>
  <si>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</si>
  <si>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</si>
  <si>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</si>
  <si>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</si>
  <si>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</si>
  <si>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</si>
  <si>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</si>
  <si>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</si>
  <si>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</si>
  <si>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</si>
  <si>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</si>
  <si>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</si>
  <si>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</si>
  <si>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</si>
  <si>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</si>
  <si>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</si>
  <si>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</si>
  <si>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</si>
  <si>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</si>
  <si>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</si>
  <si>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</si>
  <si>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</si>
  <si>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</si>
  <si>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</si>
  <si>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</si>
  <si>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</si>
  <si>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</si>
  <si>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</si>
  <si>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</si>
  <si>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</si>
  <si>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</si>
  <si>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</si>
  <si>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</si>
  <si>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</si>
  <si>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</si>
  <si>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</si>
  <si>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</si>
  <si>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</si>
  <si>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</si>
  <si>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</si>
  <si>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</si>
  <si>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</si>
  <si>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</si>
  <si>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</si>
  <si>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</si>
  <si>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</si>
  <si>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</si>
  <si>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</si>
  <si>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</si>
  <si>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</si>
  <si>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</si>
  <si>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</si>
  <si>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</si>
  <si>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</si>
  <si>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</si>
  <si>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</si>
  <si>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</si>
  <si>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</si>
  <si>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</si>
  <si>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</si>
  <si>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</si>
  <si>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</si>
  <si>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</si>
  <si>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</si>
  <si>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</si>
  <si>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</si>
  <si>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</si>
  <si>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</si>
  <si>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</si>
  <si>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</si>
  <si>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</si>
  <si>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</si>
  <si>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</si>
  <si>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</si>
  <si>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</si>
  <si>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</si>
  <si>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</si>
  <si>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</si>
  <si>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</si>
  <si>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</si>
  <si>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</si>
  <si>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</si>
  <si>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</si>
  <si>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</si>
  <si>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</si>
  <si>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</si>
  <si>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</si>
  <si>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</si>
  <si>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</si>
  <si>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</si>
  <si>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</si>
  <si>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</si>
  <si>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</si>
  <si>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</si>
  <si>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</si>
  <si>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</si>
  <si>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</si>
  <si>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</si>
  <si>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</si>
  <si>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</si>
  <si>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</si>
  <si>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</si>
  <si>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</si>
  <si>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</si>
  <si>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</si>
  <si>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</si>
  <si>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</si>
  <si>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</si>
  <si>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</si>
  <si>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</si>
  <si>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</si>
  <si>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</si>
  <si>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</si>
  <si>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</si>
  <si>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</si>
  <si>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</si>
  <si>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</si>
  <si>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</si>
  <si>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</si>
  <si>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</si>
  <si>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</si>
  <si>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</si>
  <si>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</si>
  <si>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</si>
  <si>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</si>
  <si>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</si>
  <si>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</si>
  <si>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</si>
  <si>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</si>
  <si>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</si>
  <si>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</si>
  <si>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</si>
  <si>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</si>
  <si>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</si>
  <si>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</si>
  <si>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</si>
  <si>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</si>
  <si>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</si>
  <si>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</si>
  <si>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</si>
  <si>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</si>
  <si>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</si>
  <si>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</si>
  <si>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</si>
  <si>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</si>
  <si>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</si>
  <si>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</si>
  <si>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</si>
  <si>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</si>
  <si>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</si>
  <si>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</si>
  <si>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</si>
  <si>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</si>
  <si>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</si>
  <si>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</si>
  <si>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</si>
  <si>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</si>
  <si>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</si>
  <si>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</si>
  <si>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</si>
  <si>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</si>
  <si>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</si>
  <si>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</si>
  <si>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</si>
  <si>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</si>
  <si>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</si>
  <si>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</si>
  <si>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</si>
  <si>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</si>
  <si>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</si>
  <si>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</si>
  <si>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</si>
  <si>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</si>
  <si>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</si>
  <si>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</si>
  <si>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</si>
  <si>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</si>
  <si>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</si>
  <si>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</si>
  <si>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</si>
  <si>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</si>
  <si>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</si>
  <si>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</si>
  <si>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</si>
  <si>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</si>
  <si>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</si>
  <si>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</si>
  <si>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</si>
  <si>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</si>
  <si>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</si>
  <si>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</si>
  <si>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</si>
  <si>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</si>
  <si>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</si>
  <si>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</si>
  <si>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</si>
  <si>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</si>
  <si>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</si>
  <si>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</si>
  <si>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</si>
  <si>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</si>
  <si>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</si>
  <si>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</si>
  <si>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</si>
  <si>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</si>
  <si>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</si>
  <si>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</si>
  <si>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</si>
  <si>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</si>
  <si>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</si>
  <si>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</si>
  <si>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</si>
  <si>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</si>
  <si>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</si>
  <si>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</si>
  <si>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</si>
  <si>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</si>
  <si>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</si>
  <si>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</si>
  <si>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</si>
  <si>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</si>
  <si>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</si>
  <si>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</si>
  <si>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</si>
  <si>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</si>
  <si>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</si>
  <si>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</si>
  <si>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</si>
  <si>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</si>
  <si>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</si>
  <si>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</si>
  <si>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</si>
  <si>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</si>
  <si>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</si>
  <si>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</si>
  <si>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</si>
  <si>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</si>
  <si>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</si>
  <si>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</si>
  <si>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</si>
  <si>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</si>
  <si>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</si>
  <si>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</si>
  <si>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</si>
  <si>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</si>
  <si>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</si>
  <si>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</si>
  <si>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</si>
  <si>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</si>
  <si>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</si>
  <si>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</si>
  <si>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</si>
  <si>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</si>
  <si>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</si>
  <si>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</si>
  <si>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</si>
  <si>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</si>
  <si>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</si>
  <si>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</si>
  <si>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</si>
  <si>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</si>
  <si>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</si>
  <si>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</si>
  <si>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</si>
  <si>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</si>
  <si>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</si>
  <si>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</si>
  <si>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</si>
  <si>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</si>
  <si>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</si>
  <si>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</si>
  <si>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</si>
  <si>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</si>
  <si>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</si>
  <si>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</si>
  <si>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</si>
  <si>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</si>
  <si>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</si>
  <si>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</si>
  <si>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</si>
  <si>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</si>
  <si>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</si>
  <si>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</si>
  <si>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</si>
  <si>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</si>
  <si>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</si>
  <si>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</si>
  <si>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</si>
  <si>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</si>
  <si>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</si>
  <si>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</si>
  <si>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</si>
  <si>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</si>
  <si>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</si>
  <si>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</si>
  <si>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</si>
  <si>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</si>
  <si>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</si>
  <si>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</si>
  <si>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</si>
  <si>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</si>
  <si>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</si>
  <si>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</si>
  <si>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</si>
  <si>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</si>
  <si>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</si>
  <si>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</si>
  <si>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</si>
  <si>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</si>
  <si>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</si>
  <si>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</si>
  <si>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</si>
  <si>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</si>
  <si>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</si>
  <si>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</si>
  <si>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</si>
  <si>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</si>
  <si>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</si>
  <si>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</si>
  <si>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</si>
  <si>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</si>
  <si>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</si>
  <si>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</si>
  <si>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</si>
  <si>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</si>
  <si>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</si>
  <si>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</si>
  <si>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</si>
  <si>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</si>
  <si>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</si>
  <si>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</si>
  <si>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</si>
  <si>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</si>
  <si>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</si>
  <si>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</si>
  <si>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</si>
  <si>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</si>
  <si>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</si>
  <si>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</si>
  <si>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</si>
  <si>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</si>
  <si>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</si>
  <si>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</si>
  <si>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</si>
  <si>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</si>
  <si>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</si>
  <si>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</si>
  <si>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</si>
  <si>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</si>
  <si>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</si>
  <si>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</si>
  <si>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</si>
  <si>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</si>
  <si>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</si>
  <si>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</si>
  <si>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</si>
  <si>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</si>
  <si>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</si>
  <si>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</si>
  <si>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</si>
  <si>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</si>
  <si>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</si>
  <si>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</si>
  <si>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</si>
  <si>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</si>
  <si>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</si>
  <si>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</si>
  <si>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</si>
  <si>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</si>
  <si>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</si>
  <si>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</si>
  <si>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</si>
  <si>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</si>
  <si>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</si>
  <si>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</si>
  <si>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</si>
  <si>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</si>
  <si>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</si>
  <si>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</si>
  <si>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</si>
  <si>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</si>
  <si>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</si>
  <si>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</si>
  <si>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</si>
  <si>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</si>
  <si>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</si>
  <si>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</si>
  <si>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</si>
  <si>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</si>
  <si>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</si>
  <si>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</si>
  <si>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</si>
  <si>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</si>
  <si>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</si>
  <si>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</si>
  <si>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</si>
  <si>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</si>
  <si>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</si>
  <si>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</si>
  <si>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</si>
  <si>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</si>
  <si>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</si>
  <si>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</si>
  <si>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</si>
  <si>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</si>
  <si>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</si>
  <si>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</si>
  <si>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</si>
  <si>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</si>
  <si>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</si>
  <si>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</si>
  <si>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</si>
  <si>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</si>
  <si>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</si>
  <si>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</si>
  <si>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</si>
  <si>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</si>
  <si>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</si>
  <si>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</si>
  <si>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</si>
  <si>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</si>
  <si>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</si>
  <si>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</si>
  <si>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</si>
  <si>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</si>
  <si>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</si>
  <si>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</si>
  <si>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</si>
  <si>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</si>
  <si>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</si>
  <si>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</si>
  <si>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</si>
  <si>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</si>
  <si>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</si>
  <si>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</si>
  <si>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</si>
  <si>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</si>
  <si>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</si>
  <si>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</si>
  <si>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</si>
  <si>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</si>
  <si>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</si>
  <si>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</si>
  <si>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</si>
  <si>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</si>
  <si>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</si>
  <si>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</si>
  <si>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</si>
  <si>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</si>
  <si>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</si>
  <si>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</si>
  <si>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</si>
  <si>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</si>
  <si>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</si>
  <si>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</si>
  <si>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</si>
  <si>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</si>
  <si>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</si>
  <si>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</si>
  <si>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</si>
  <si>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</si>
  <si>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</si>
  <si>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</si>
  <si>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</si>
  <si>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</si>
  <si>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</si>
  <si>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</si>
  <si>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</si>
  <si>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</si>
  <si>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</si>
  <si>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</si>
  <si>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</si>
  <si>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</si>
  <si>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</si>
  <si>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</si>
  <si>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</si>
  <si>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</si>
  <si>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</si>
  <si>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</si>
  <si>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</si>
  <si>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</si>
  <si>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</si>
  <si>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</si>
  <si>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</si>
  <si>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</si>
  <si>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</si>
  <si>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</si>
  <si>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</si>
  <si>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</si>
  <si>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</si>
  <si>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</si>
  <si>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</si>
  <si>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</si>
  <si>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</si>
  <si>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</si>
  <si>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</si>
  <si>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</si>
  <si>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</si>
  <si>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</si>
  <si>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</si>
  <si>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</si>
  <si>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</si>
  <si>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</si>
  <si>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</si>
  <si>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</si>
  <si>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</si>
  <si>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</si>
  <si>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</si>
  <si>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</si>
  <si>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</si>
  <si>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</si>
  <si>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</si>
  <si>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</si>
  <si>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</si>
  <si>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</si>
  <si>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</si>
  <si>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</si>
  <si>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</si>
  <si>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</si>
  <si>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</si>
  <si>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</si>
  <si>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</si>
  <si>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</si>
  <si>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</si>
  <si>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</si>
  <si>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</si>
  <si>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</si>
  <si>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</si>
  <si>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</si>
  <si>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</si>
  <si>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</si>
  <si>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</si>
  <si>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</si>
  <si>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</si>
  <si>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</si>
  <si>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</si>
  <si>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</si>
  <si>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</si>
  <si>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</si>
  <si>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</si>
  <si>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</si>
  <si>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</si>
  <si>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</si>
  <si>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</si>
  <si>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</si>
  <si>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</si>
  <si>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</si>
  <si>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</si>
  <si>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</si>
  <si>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</si>
  <si>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</si>
  <si>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</si>
  <si>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</si>
  <si>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</si>
  <si>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</si>
  <si>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</si>
  <si>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</si>
  <si>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</si>
  <si>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</si>
  <si>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</si>
  <si>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</si>
  <si>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</si>
  <si>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</si>
  <si>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</si>
  <si>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</si>
  <si>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</si>
  <si>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</si>
  <si>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</si>
  <si>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</si>
  <si>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</si>
  <si>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</si>
  <si>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</si>
  <si>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</si>
  <si>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</si>
  <si>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</si>
  <si>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</si>
  <si>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</si>
  <si>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</si>
  <si>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</si>
  <si>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</si>
  <si>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</si>
  <si>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</si>
  <si>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</si>
  <si>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</si>
  <si>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</si>
  <si>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</si>
  <si>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</si>
  <si>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</si>
  <si>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</si>
  <si>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</si>
  <si>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</si>
  <si>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</si>
  <si>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</si>
  <si>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</si>
  <si>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</si>
  <si>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</si>
  <si>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</si>
  <si>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</si>
  <si>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</si>
  <si>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</si>
  <si>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</si>
  <si>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</si>
  <si>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</si>
  <si>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</si>
  <si>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</si>
  <si>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</si>
  <si>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</si>
  <si>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</si>
  <si>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</si>
  <si>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</si>
  <si>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</si>
  <si>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</si>
  <si>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</si>
  <si>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</si>
  <si>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</si>
  <si>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</si>
  <si>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</si>
  <si>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</si>
  <si>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</si>
  <si>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</si>
  <si>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</si>
  <si>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</si>
  <si>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</si>
  <si>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</si>
  <si>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</si>
  <si>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</si>
  <si>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</si>
  <si>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</si>
  <si>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</si>
  <si>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</si>
  <si>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</si>
  <si>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</si>
  <si>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</si>
  <si>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</si>
  <si>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</si>
  <si>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</si>
  <si>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</si>
  <si>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</si>
  <si>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</si>
  <si>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</si>
  <si>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</si>
  <si>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</si>
  <si>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</si>
  <si>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</si>
  <si>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</si>
  <si>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</si>
  <si>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</si>
  <si>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</si>
  <si>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</si>
  <si>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</si>
  <si>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</si>
  <si>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</si>
  <si>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</si>
  <si>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</si>
  <si>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</si>
  <si>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</si>
  <si>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</si>
  <si>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</si>
  <si>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</si>
  <si>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</si>
  <si>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</si>
  <si>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</si>
  <si>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</si>
  <si>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</si>
  <si>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</si>
  <si>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</si>
  <si>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</si>
  <si>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</si>
  <si>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</si>
  <si>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</si>
  <si>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</si>
  <si>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</si>
  <si>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</si>
  <si>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</si>
  <si>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</si>
  <si>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</si>
  <si>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</si>
  <si>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</si>
  <si>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</si>
  <si>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</si>
  <si>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</si>
  <si>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</si>
  <si>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</si>
  <si>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</si>
  <si>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</si>
  <si>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</si>
  <si>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</si>
  <si>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</si>
  <si>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</si>
  <si>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</si>
  <si>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</si>
  <si>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</si>
  <si>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</si>
  <si>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</si>
  <si>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</si>
  <si>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</si>
  <si>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</si>
  <si>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</si>
  <si>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</si>
  <si>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</si>
  <si>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</si>
  <si>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</si>
  <si>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</si>
  <si>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</si>
  <si>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</si>
  <si>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</si>
  <si>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</si>
  <si>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</si>
  <si>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</si>
  <si>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</si>
  <si>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</si>
  <si>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</si>
  <si>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</si>
  <si>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</si>
  <si>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</si>
  <si>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</si>
  <si>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</si>
  <si>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</si>
  <si>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</si>
  <si>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</si>
  <si>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</si>
  <si>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</si>
  <si>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</si>
  <si>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</si>
  <si>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</si>
  <si>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</si>
  <si>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</si>
  <si>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</si>
  <si>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</si>
  <si>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</si>
  <si>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</si>
  <si>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</si>
  <si>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</si>
  <si>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</si>
  <si>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</si>
  <si>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</si>
  <si>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</si>
  <si>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</si>
  <si>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</si>
  <si>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</si>
  <si>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</si>
  <si>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</si>
  <si>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</si>
  <si>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</si>
  <si>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</si>
  <si>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</si>
  <si>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</si>
  <si>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</si>
  <si>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</si>
  <si>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</si>
  <si>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</si>
  <si>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</si>
  <si>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</si>
  <si>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</si>
  <si>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</si>
  <si>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</si>
  <si>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</si>
  <si>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</si>
  <si>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</si>
  <si>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</si>
  <si>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</si>
  <si>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</si>
  <si>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</si>
  <si>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</si>
  <si>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</si>
  <si>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</si>
  <si>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</si>
  <si>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</si>
  <si>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</si>
  <si>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</si>
  <si>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</si>
  <si>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</si>
  <si>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</si>
  <si>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</si>
  <si>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</si>
  <si>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</si>
  <si>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</si>
  <si>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</si>
  <si>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</si>
  <si>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</si>
  <si>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</si>
  <si>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</si>
  <si>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</si>
  <si>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</si>
  <si>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</si>
  <si>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</si>
  <si>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</si>
  <si>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</si>
  <si>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</si>
  <si>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</si>
  <si>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</si>
  <si>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</si>
  <si>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</si>
  <si>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</si>
  <si>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</si>
  <si>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</si>
  <si>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</si>
  <si>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</si>
  <si>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</si>
  <si>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</si>
  <si>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</si>
  <si>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</si>
  <si>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</si>
  <si>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</si>
  <si>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</si>
  <si>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</si>
  <si>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</si>
  <si>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</si>
  <si>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</si>
  <si>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</si>
  <si>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</si>
  <si>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</si>
  <si>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</si>
  <si>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</si>
  <si>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</si>
  <si>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</si>
  <si>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</si>
  <si>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</si>
  <si>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</si>
  <si>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</si>
  <si>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</si>
  <si>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</si>
  <si>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</si>
  <si>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</si>
  <si>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</si>
  <si>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</si>
  <si>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</si>
  <si>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</si>
  <si>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</si>
  <si>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</si>
  <si>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</si>
  <si>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</si>
  <si>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</si>
  <si>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</si>
  <si>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</si>
  <si>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</si>
  <si>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</si>
  <si>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</si>
  <si>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</si>
  <si>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</si>
  <si>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</si>
  <si>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</si>
  <si>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</si>
  <si>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</si>
  <si>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</si>
  <si>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</si>
  <si>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</si>
  <si>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</si>
  <si>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</si>
  <si>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</si>
  <si>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</si>
  <si>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</si>
  <si>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</si>
  <si>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</si>
  <si>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</si>
  <si>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</si>
  <si>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</si>
  <si>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</si>
  <si>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</si>
  <si>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</si>
  <si>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</si>
  <si>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</si>
  <si>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</si>
  <si>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</si>
  <si>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</si>
  <si>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</si>
  <si>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</si>
  <si>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</si>
  <si>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</si>
  <si>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</si>
  <si>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</si>
  <si>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</si>
  <si>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</si>
  <si>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</si>
  <si>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</si>
  <si>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</si>
  <si>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</si>
  <si>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</si>
  <si>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</si>
  <si>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</si>
  <si>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</si>
  <si>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</si>
  <si>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</si>
  <si>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</si>
  <si>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</si>
  <si>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</si>
  <si>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</si>
  <si>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</si>
  <si>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</si>
  <si>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</si>
  <si>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</si>
  <si>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</si>
  <si>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</si>
  <si>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</si>
  <si>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</si>
  <si>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</si>
  <si>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</si>
  <si>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</si>
  <si>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</si>
  <si>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</si>
  <si>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</si>
  <si>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</si>
  <si>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</si>
  <si>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</si>
  <si>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</si>
  <si>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</si>
  <si>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</si>
  <si>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</si>
  <si>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</si>
  <si>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</si>
  <si>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</si>
  <si>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</si>
  <si>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</si>
  <si>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</si>
  <si>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</si>
  <si>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</si>
  <si>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</si>
  <si>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</si>
  <si>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</si>
  <si>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</si>
  <si>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</si>
  <si>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</si>
  <si>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</si>
  <si>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</si>
  <si>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</si>
  <si>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</si>
  <si>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</si>
  <si>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</si>
  <si>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</si>
  <si>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</si>
  <si>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</si>
  <si>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</si>
  <si>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</si>
  <si>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</si>
  <si>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</si>
  <si>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</si>
  <si>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</si>
  <si>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</si>
  <si>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</si>
  <si>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</si>
  <si>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</si>
  <si>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</si>
  <si>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</si>
  <si>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</si>
  <si>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</si>
  <si>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</si>
  <si>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</si>
  <si>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</si>
  <si>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</si>
  <si>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</si>
  <si>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</si>
  <si>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</si>
  <si>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</si>
  <si>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</si>
  <si>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</si>
  <si>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</si>
  <si>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</si>
  <si>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</si>
  <si>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</si>
  <si>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</si>
  <si>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</si>
  <si>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</si>
  <si>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</si>
  <si>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</si>
  <si>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</si>
  <si>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</si>
  <si>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</si>
  <si>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</si>
  <si>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</si>
  <si>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</si>
  <si>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</si>
  <si>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</si>
  <si>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</si>
  <si>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</si>
  <si>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</si>
  <si>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</si>
  <si>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</si>
  <si>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</si>
  <si>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</si>
  <si>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</si>
  <si>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</si>
  <si>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</si>
  <si>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</si>
  <si>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</si>
  <si>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</si>
  <si>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</si>
  <si>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</si>
  <si>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</si>
  <si>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</si>
  <si>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</si>
  <si>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</si>
  <si>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</si>
  <si>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</si>
  <si>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</si>
  <si>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</si>
  <si>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</si>
  <si>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</si>
  <si>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</si>
  <si>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</si>
  <si>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</si>
  <si>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</si>
  <si>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</si>
  <si>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</si>
  <si>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</si>
  <si>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</si>
  <si>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</si>
  <si>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</si>
  <si>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</si>
  <si>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</si>
  <si>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</si>
  <si>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</si>
  <si>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</si>
  <si>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</si>
  <si>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</si>
  <si>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</si>
  <si>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</si>
  <si>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</si>
  <si>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</si>
  <si>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</si>
  <si>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</si>
  <si>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</si>
  <si>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</si>
  <si>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</si>
  <si>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</si>
  <si>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</si>
  <si>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</si>
  <si>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</si>
  <si>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</si>
  <si>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</si>
  <si>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</si>
  <si>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</si>
  <si>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</si>
  <si>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</si>
  <si>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</si>
  <si>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</si>
  <si>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</si>
  <si>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</si>
  <si>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</si>
  <si>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</si>
  <si>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</si>
  <si>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</si>
  <si>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</si>
  <si>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</si>
  <si>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</si>
  <si>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</si>
  <si>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</si>
  <si>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</si>
  <si>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</si>
  <si>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</si>
  <si>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</si>
  <si>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</si>
  <si>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</si>
  <si>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</si>
  <si>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</si>
  <si>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</si>
  <si>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</si>
  <si>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</si>
  <si>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</si>
  <si>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</si>
  <si>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</si>
  <si>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</si>
  <si>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</si>
  <si>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</si>
  <si>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</si>
  <si>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</si>
  <si>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</si>
  <si>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</si>
  <si>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</si>
  <si>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</si>
  <si>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</si>
  <si>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</si>
  <si>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</si>
  <si>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</si>
  <si>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</si>
  <si>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</si>
  <si>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</si>
  <si>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</si>
  <si>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</si>
  <si>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</si>
  <si>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</si>
  <si>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</si>
  <si>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</si>
  <si>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</si>
  <si>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</si>
  <si>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</si>
  <si>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</si>
  <si>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</si>
  <si>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</si>
  <si>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</si>
  <si>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</si>
  <si>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</si>
  <si>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</si>
  <si>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</si>
  <si>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</si>
  <si>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</si>
  <si>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</si>
  <si>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</si>
  <si>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</si>
  <si>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</si>
  <si>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</si>
  <si>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</si>
  <si>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</si>
  <si>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</si>
  <si>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</si>
  <si>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</si>
  <si>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</si>
  <si>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</si>
  <si>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</si>
  <si>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</si>
  <si>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</si>
  <si>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</si>
  <si>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</si>
  <si>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</si>
  <si>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</si>
  <si>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</si>
  <si>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</si>
  <si>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</si>
  <si>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</si>
  <si>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</si>
  <si>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</si>
  <si>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</si>
  <si>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</si>
  <si>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</si>
  <si>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</si>
  <si>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</si>
  <si>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</si>
  <si>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</si>
  <si>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</si>
  <si>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</si>
  <si>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</si>
  <si>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</si>
  <si>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</si>
  <si>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</si>
  <si>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</si>
  <si>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</si>
  <si>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</si>
  <si>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</si>
  <si>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</si>
  <si>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</si>
  <si>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</si>
  <si>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</si>
  <si>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</si>
  <si>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</si>
  <si>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</si>
  <si>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</si>
  <si>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</si>
  <si>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</si>
  <si>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</si>
  <si>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</si>
  <si>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</si>
  <si>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</si>
  <si>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</si>
  <si>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</si>
  <si>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</si>
  <si>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</si>
  <si>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</si>
  <si>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</si>
  <si>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</si>
  <si>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</si>
  <si>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</si>
  <si>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</si>
  <si>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</si>
  <si>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</si>
  <si>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</si>
  <si>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</si>
  <si>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</si>
  <si>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</si>
  <si>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</si>
  <si>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</si>
  <si>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</si>
  <si>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</si>
  <si>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</si>
  <si>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</si>
  <si>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</si>
  <si>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</si>
  <si>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</si>
  <si>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</si>
  <si>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</si>
  <si>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</si>
  <si>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</si>
  <si>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</si>
  <si>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</si>
  <si>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</si>
  <si>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</si>
  <si>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</si>
  <si>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</si>
  <si>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</si>
  <si>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</si>
  <si>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</si>
  <si>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</si>
  <si>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</si>
  <si>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</si>
  <si>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</si>
  <si>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</si>
  <si>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</si>
  <si>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</si>
  <si>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</si>
  <si>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</si>
  <si>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</si>
  <si>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</si>
  <si>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</si>
  <si>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</si>
  <si>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</si>
  <si>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</si>
  <si>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</si>
  <si>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</si>
  <si>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</si>
  <si>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</si>
  <si>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</si>
  <si>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</si>
  <si>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</si>
  <si>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</si>
  <si>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</si>
  <si>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</si>
  <si>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</si>
  <si>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</si>
  <si>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</si>
  <si>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</si>
  <si>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</si>
  <si>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</si>
  <si>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</si>
  <si>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</si>
  <si>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</si>
  <si>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</si>
  <si>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</si>
  <si>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</si>
  <si>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</si>
  <si>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</si>
  <si>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</si>
  <si>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</si>
  <si>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</si>
  <si>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</si>
  <si>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</si>
  <si>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</si>
  <si>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</si>
  <si>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</si>
  <si>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</si>
  <si>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</si>
  <si>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</si>
  <si>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</si>
  <si>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</si>
  <si>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</si>
  <si>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</si>
  <si>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</si>
  <si>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</si>
  <si>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</si>
  <si>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</si>
  <si>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</si>
  <si>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</si>
  <si>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</si>
  <si>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</si>
  <si>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</si>
  <si>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</si>
  <si>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</si>
  <si>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</si>
  <si>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</si>
  <si>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</si>
  <si>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</si>
  <si>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</si>
  <si>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</si>
  <si>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</si>
  <si>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</si>
  <si>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</si>
  <si>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</si>
  <si>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</si>
  <si>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</si>
  <si>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</si>
  <si>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</si>
  <si>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</si>
  <si>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</si>
  <si>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</si>
  <si>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</si>
  <si>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</si>
  <si>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</si>
  <si>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</si>
  <si>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</si>
  <si>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</si>
  <si>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</si>
  <si>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</si>
  <si>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</si>
  <si>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</si>
  <si>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</si>
  <si>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</si>
  <si>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</si>
  <si>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</si>
  <si>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</si>
  <si>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</si>
  <si>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</si>
  <si>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</si>
  <si>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</si>
  <si>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</si>
  <si>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</si>
  <si>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</si>
  <si>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</si>
  <si>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</si>
  <si>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</si>
  <si>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</si>
  <si>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</si>
  <si>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</si>
  <si>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</si>
  <si>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</si>
  <si>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</si>
  <si>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</si>
  <si>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</si>
  <si>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</si>
  <si>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</si>
  <si>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</si>
  <si>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</si>
  <si>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</si>
  <si>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</si>
  <si>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</si>
  <si>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</si>
  <si>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</si>
  <si>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</si>
  <si>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</si>
  <si>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</si>
  <si>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</si>
  <si>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</si>
  <si>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</si>
  <si>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</si>
  <si>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</si>
  <si>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</si>
  <si>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</si>
  <si>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</si>
  <si>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</si>
  <si>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</si>
  <si>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</si>
  <si>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</si>
  <si>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</si>
  <si>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</si>
  <si>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</si>
  <si>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</si>
  <si>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</si>
  <si>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</si>
  <si>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</si>
  <si>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</si>
  <si>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</si>
  <si>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</si>
  <si>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</si>
  <si>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</si>
  <si>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</si>
  <si>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</si>
  <si>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</si>
  <si>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</si>
  <si>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</si>
  <si>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</si>
  <si>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</si>
  <si>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</si>
  <si>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</si>
  <si>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</si>
  <si>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</si>
  <si>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</si>
  <si>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</si>
  <si>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</si>
  <si>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</si>
  <si>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</si>
  <si>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</si>
  <si>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</si>
  <si>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</si>
  <si>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</si>
  <si>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</si>
  <si>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</si>
  <si>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</si>
  <si>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</si>
  <si>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</si>
  <si>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</si>
  <si>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</si>
  <si>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</si>
  <si>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</si>
  <si>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</si>
  <si>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</si>
  <si>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</si>
  <si>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</si>
  <si>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</si>
  <si>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</si>
  <si>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</si>
  <si>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</si>
  <si>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</si>
  <si>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</si>
  <si>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</si>
  <si>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</si>
  <si>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</si>
  <si>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</si>
  <si>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</si>
  <si>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</si>
  <si>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</si>
  <si>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</si>
  <si>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</si>
  <si>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</si>
  <si>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</si>
  <si>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</si>
  <si>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</si>
  <si>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</si>
  <si>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</si>
  <si>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</si>
  <si>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</si>
  <si>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</si>
  <si>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</si>
  <si>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</si>
  <si>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</si>
  <si>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</si>
  <si>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</si>
  <si>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</si>
  <si>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</si>
  <si>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</si>
  <si>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</si>
  <si>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</si>
  <si>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</si>
  <si>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</si>
  <si>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</si>
  <si>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</si>
  <si>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</si>
  <si>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</si>
  <si>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</si>
  <si>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</si>
  <si>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</si>
  <si>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</si>
  <si>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</si>
  <si>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</si>
  <si>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</si>
  <si>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</si>
  <si>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</si>
  <si>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</si>
  <si>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</si>
  <si>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</si>
  <si>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</si>
  <si>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</si>
  <si>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</si>
  <si>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</si>
  <si>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</si>
  <si>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</si>
  <si>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</si>
  <si>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</si>
  <si>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</si>
  <si>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</si>
  <si>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</si>
  <si>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</si>
  <si>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</si>
  <si>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</si>
  <si>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</si>
  <si>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</si>
  <si>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</si>
  <si>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</si>
  <si>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</si>
  <si>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</si>
  <si>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</si>
  <si>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</si>
  <si>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</si>
  <si>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</si>
  <si>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</si>
  <si>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</si>
  <si>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</si>
  <si>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</si>
  <si>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</si>
  <si>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</si>
  <si>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</si>
  <si>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</si>
  <si>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</si>
  <si>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</si>
  <si>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</si>
  <si>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</si>
  <si>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</si>
  <si>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</si>
  <si>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</si>
  <si>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</si>
  <si>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</si>
  <si>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</si>
  <si>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</si>
  <si>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</si>
  <si>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</si>
  <si>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</si>
  <si>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</si>
  <si>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</si>
  <si>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</si>
  <si>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</si>
  <si>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</si>
  <si>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</si>
  <si>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</si>
  <si>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</si>
  <si>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</si>
  <si>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</si>
  <si>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</si>
  <si>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</si>
  <si>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</si>
  <si>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</si>
  <si>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</si>
  <si>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</si>
  <si>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</si>
  <si>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</si>
  <si>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</si>
  <si>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</si>
  <si>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</si>
  <si>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</si>
  <si>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</si>
  <si>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</si>
  <si>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</si>
  <si>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</si>
  <si>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</si>
  <si>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</si>
  <si>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</si>
  <si>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</si>
  <si>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</si>
  <si>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</si>
  <si>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</si>
  <si>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</si>
  <si>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</si>
  <si>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</si>
  <si>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</si>
  <si>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</si>
  <si>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</si>
  <si>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</si>
  <si>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</si>
  <si>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</si>
  <si>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</si>
  <si>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</si>
  <si>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</si>
  <si>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</si>
  <si>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</si>
  <si>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</si>
  <si>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</si>
  <si>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</si>
  <si>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</si>
  <si>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</si>
  <si>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</si>
  <si>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</si>
  <si>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</si>
  <si>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</si>
  <si>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</si>
  <si>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</si>
  <si>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</si>
  <si>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</si>
  <si>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</si>
  <si>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</si>
  <si>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</si>
  <si>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</si>
  <si>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</si>
  <si>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</si>
  <si>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</si>
  <si>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</si>
  <si>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</si>
  <si>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</si>
  <si>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</si>
  <si>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</si>
  <si>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</si>
  <si>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</si>
  <si>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</si>
  <si>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</si>
  <si>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</si>
  <si>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</si>
  <si>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</si>
  <si>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</si>
  <si>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</si>
  <si>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</si>
  <si>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</si>
  <si>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</si>
  <si>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</si>
  <si>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</si>
  <si>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</si>
  <si>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</si>
  <si>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</si>
  <si>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</si>
  <si>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</si>
  <si>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</si>
  <si>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</si>
  <si>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</si>
  <si>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</si>
  <si>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</si>
  <si>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</si>
  <si>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</si>
  <si>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</si>
  <si>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</si>
  <si>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</si>
  <si>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</si>
  <si>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</si>
  <si>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</si>
  <si>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</si>
  <si>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</si>
  <si>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</si>
  <si>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</si>
  <si>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</si>
  <si>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</si>
  <si>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</si>
  <si>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</si>
  <si>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</si>
  <si>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</si>
  <si>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</si>
  <si>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</si>
  <si>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</si>
  <si>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</si>
  <si>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</si>
  <si>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</si>
  <si>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</si>
  <si>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</si>
  <si>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</si>
  <si>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</si>
  <si>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</si>
  <si>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</si>
  <si>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</si>
  <si>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</si>
  <si>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</si>
  <si>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</si>
  <si>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</si>
  <si>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</si>
  <si>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</si>
  <si>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</si>
  <si>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</si>
  <si>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</si>
  <si>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</si>
  <si>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</si>
  <si>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</si>
  <si>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</si>
  <si>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</si>
  <si>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</si>
  <si>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</si>
  <si>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</si>
  <si>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</si>
  <si>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</si>
  <si>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</si>
  <si>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</si>
  <si>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</si>
  <si>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</si>
  <si>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</si>
  <si>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</si>
  <si>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</si>
  <si>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</si>
  <si>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</si>
  <si>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</si>
  <si>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</si>
  <si>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</si>
  <si>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</si>
  <si>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</si>
  <si>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</si>
  <si>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</si>
  <si>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</si>
  <si>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</si>
  <si>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</si>
  <si>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</si>
  <si>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</si>
  <si>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</si>
  <si>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</si>
  <si>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</si>
  <si>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</si>
  <si>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</si>
  <si>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</si>
  <si>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</si>
  <si>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</si>
  <si>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</si>
  <si>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</si>
  <si>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</si>
  <si>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</si>
  <si>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</si>
  <si>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</si>
  <si>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</si>
  <si>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</si>
  <si>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</si>
  <si>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</si>
  <si>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</si>
  <si>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</si>
  <si>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</si>
  <si>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</si>
  <si>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</si>
  <si>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</si>
  <si>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</si>
  <si>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</si>
  <si>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</si>
  <si>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</si>
  <si>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</si>
  <si>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</si>
  <si>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</si>
  <si>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</si>
  <si>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</si>
  <si>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</si>
  <si>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</si>
  <si>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</si>
  <si>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</si>
  <si>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</si>
  <si>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</si>
  <si>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</si>
  <si>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</si>
  <si>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</si>
  <si>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</si>
  <si>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</si>
  <si>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</si>
  <si>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</si>
  <si>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</si>
  <si>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</si>
  <si>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</si>
  <si>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</si>
  <si>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</si>
  <si>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</si>
  <si>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</si>
  <si>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</si>
  <si>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</si>
  <si>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</si>
  <si>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</si>
  <si>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</si>
  <si>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</si>
  <si>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</si>
  <si>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</si>
  <si>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</si>
  <si>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</si>
  <si>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</si>
  <si>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</si>
  <si>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</si>
  <si>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</si>
  <si>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</si>
  <si>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</si>
  <si>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</si>
  <si>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</si>
  <si>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</si>
  <si>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</si>
  <si>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</si>
  <si>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</si>
  <si>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</si>
  <si>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</si>
  <si>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</si>
  <si>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</si>
  <si>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</si>
  <si>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</si>
  <si>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</si>
  <si>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</si>
  <si>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</si>
  <si>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</si>
  <si>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</si>
  <si>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</si>
  <si>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</si>
  <si>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</si>
  <si>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</si>
  <si>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FRANE PETRIĆA, CRES</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</si>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</sst>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1439053.5</v>
      </c>
      <c r="D2" s="7">
        <f>'PR-RAS'!E6</f>
        <v>1636476.76</v>
      </c>
      <c r="E2" s="7">
        <v>0</v>
      </c>
      <c r="F2" s="7">
        <v>0</v>
      </c>
      <c r="G2" s="8">
        <f t="shared" ref="G2:G274" si="0">(B2/1000)*(C2*1+D2*2)</f>
        <v>4712.00702</v>
      </c>
      <c r="H2" s="8">
        <f t="shared" ref="H2:H274" si="1">ABS(C2-ROUND(C2,0))+ABS(D2-ROUND(D2,0))</f>
        <v>0.73999999999068677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1194865.1100000001</v>
      </c>
      <c r="D45" s="2">
        <f>'PR-RAS'!E49</f>
        <v>1364774.87</v>
      </c>
      <c r="E45" s="2">
        <v>0</v>
      </c>
      <c r="F45" s="2">
        <v>0</v>
      </c>
      <c r="G45" s="3">
        <f t="shared" si="0"/>
        <v>172674.25340000002</v>
      </c>
      <c r="H45" s="3">
        <f t="shared" si="1"/>
        <v>0.23999999999068677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1194865.1100000001</v>
      </c>
      <c r="D64" s="2">
        <f>'PR-RAS'!E68</f>
        <v>1364774.87</v>
      </c>
      <c r="E64" s="2">
        <v>0</v>
      </c>
      <c r="F64" s="2">
        <v>0</v>
      </c>
      <c r="G64" s="3">
        <f t="shared" si="0"/>
        <v>247238.13555000004</v>
      </c>
      <c r="H64" s="3">
        <f t="shared" si="1"/>
        <v>0.23999999999068677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1181098.01</v>
      </c>
      <c r="D65" s="2">
        <f>'PR-RAS'!E69</f>
        <v>1364092</v>
      </c>
      <c r="E65" s="2">
        <v>0</v>
      </c>
      <c r="F65" s="2">
        <v>0</v>
      </c>
      <c r="G65" s="3">
        <f t="shared" si="0"/>
        <v>250194.04863999999</v>
      </c>
      <c r="H65" s="3">
        <f t="shared" si="1"/>
        <v>1.0000000009313226E-2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13767.1</v>
      </c>
      <c r="D66" s="2">
        <f>'PR-RAS'!E70</f>
        <v>682.87</v>
      </c>
      <c r="E66" s="2">
        <v>0</v>
      </c>
      <c r="F66" s="2">
        <v>0</v>
      </c>
      <c r="G66" s="3">
        <f t="shared" si="0"/>
        <v>983.63460000000009</v>
      </c>
      <c r="H66" s="3">
        <f t="shared" si="1"/>
        <v>0.23000000000035925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60.77</v>
      </c>
      <c r="D78" s="2">
        <f>'PR-RAS'!E82</f>
        <v>52.65</v>
      </c>
      <c r="E78" s="2">
        <v>0</v>
      </c>
      <c r="F78" s="2">
        <v>0</v>
      </c>
      <c r="G78" s="3">
        <f t="shared" si="0"/>
        <v>12.787389999999998</v>
      </c>
      <c r="H78" s="3">
        <f t="shared" si="1"/>
        <v>0.57999999999999829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60.77</v>
      </c>
      <c r="D79" s="2">
        <f>'PR-RAS'!E83</f>
        <v>52.65</v>
      </c>
      <c r="E79" s="2">
        <v>0</v>
      </c>
      <c r="F79" s="2">
        <v>0</v>
      </c>
      <c r="G79" s="3">
        <f t="shared" si="0"/>
        <v>12.95346</v>
      </c>
      <c r="H79" s="3">
        <f t="shared" si="1"/>
        <v>0.57999999999999829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60.77</v>
      </c>
      <c r="D81" s="2">
        <f>'PR-RAS'!E85</f>
        <v>52.65</v>
      </c>
      <c r="E81" s="2">
        <v>0</v>
      </c>
      <c r="F81" s="2">
        <v>0</v>
      </c>
      <c r="G81" s="3">
        <f t="shared" si="0"/>
        <v>13.285600000000001</v>
      </c>
      <c r="H81" s="3">
        <f t="shared" si="1"/>
        <v>0.57999999999999829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38035.21</v>
      </c>
      <c r="D102" s="2">
        <f>'PR-RAS'!E106</f>
        <v>43563.49</v>
      </c>
      <c r="E102" s="2">
        <v>0</v>
      </c>
      <c r="F102" s="2">
        <v>0</v>
      </c>
      <c r="G102" s="3">
        <f t="shared" si="0"/>
        <v>12641.381190000002</v>
      </c>
      <c r="H102" s="3">
        <f t="shared" si="1"/>
        <v>0.69999999999708962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38035.21</v>
      </c>
      <c r="D108" s="2">
        <f>'PR-RAS'!E112</f>
        <v>43563.49</v>
      </c>
      <c r="E108" s="2">
        <v>0</v>
      </c>
      <c r="F108" s="2">
        <v>0</v>
      </c>
      <c r="G108" s="3">
        <f t="shared" si="0"/>
        <v>13392.35433</v>
      </c>
      <c r="H108" s="3">
        <f t="shared" si="1"/>
        <v>0.69999999999708962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38035.21</v>
      </c>
      <c r="D113" s="2">
        <f>'PR-RAS'!E117</f>
        <v>43563.49</v>
      </c>
      <c r="E113" s="2">
        <v>0</v>
      </c>
      <c r="F113" s="2">
        <v>0</v>
      </c>
      <c r="G113" s="3">
        <f t="shared" si="0"/>
        <v>14018.165280000001</v>
      </c>
      <c r="H113" s="3">
        <f t="shared" si="1"/>
        <v>0.69999999999708962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41656.769999999997</v>
      </c>
      <c r="D121" s="2">
        <f>'PR-RAS'!E125</f>
        <v>36867.56</v>
      </c>
      <c r="E121" s="2">
        <v>0</v>
      </c>
      <c r="F121" s="2">
        <v>0</v>
      </c>
      <c r="G121" s="3">
        <f t="shared" si="0"/>
        <v>13847.026799999998</v>
      </c>
      <c r="H121" s="3">
        <f t="shared" si="1"/>
        <v>0.67000000000552973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39523.379999999997</v>
      </c>
      <c r="D122" s="2">
        <f>'PR-RAS'!E126</f>
        <v>32847.56</v>
      </c>
      <c r="E122" s="2">
        <v>0</v>
      </c>
      <c r="F122" s="2">
        <v>0</v>
      </c>
      <c r="G122" s="3">
        <f t="shared" si="0"/>
        <v>12731.4385</v>
      </c>
      <c r="H122" s="3">
        <f t="shared" si="1"/>
        <v>0.81999999999970896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39523.379999999997</v>
      </c>
      <c r="D124" s="2">
        <f>'PR-RAS'!E128</f>
        <v>32847.56</v>
      </c>
      <c r="E124" s="2">
        <v>0</v>
      </c>
      <c r="F124" s="2">
        <v>0</v>
      </c>
      <c r="G124" s="3">
        <f t="shared" si="0"/>
        <v>12941.8755</v>
      </c>
      <c r="H124" s="3">
        <f t="shared" si="1"/>
        <v>0.81999999999970896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2133.39</v>
      </c>
      <c r="D125" s="2">
        <f>'PR-RAS'!E129</f>
        <v>4020</v>
      </c>
      <c r="E125" s="2">
        <v>0</v>
      </c>
      <c r="F125" s="2">
        <v>0</v>
      </c>
      <c r="G125" s="3">
        <f t="shared" si="0"/>
        <v>1261.50036</v>
      </c>
      <c r="H125" s="3">
        <f t="shared" si="1"/>
        <v>0.38999999999987267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2133.39</v>
      </c>
      <c r="D126" s="2">
        <f>'PR-RAS'!E130</f>
        <v>4020</v>
      </c>
      <c r="E126" s="2">
        <v>0</v>
      </c>
      <c r="F126" s="2">
        <v>0</v>
      </c>
      <c r="G126" s="3">
        <f t="shared" si="0"/>
        <v>1271.6737499999999</v>
      </c>
      <c r="H126" s="3">
        <f t="shared" si="1"/>
        <v>0.38999999999987267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164435.64000000001</v>
      </c>
      <c r="D130" s="2">
        <f>'PR-RAS'!E134</f>
        <v>191218.19</v>
      </c>
      <c r="E130" s="2">
        <v>0</v>
      </c>
      <c r="F130" s="2">
        <v>0</v>
      </c>
      <c r="G130" s="3">
        <f t="shared" si="0"/>
        <v>70546.490579999998</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164435.64000000001</v>
      </c>
      <c r="D131" s="2">
        <f>'PR-RAS'!E135</f>
        <v>191218.19</v>
      </c>
      <c r="E131" s="2">
        <v>0</v>
      </c>
      <c r="F131" s="2">
        <v>0</v>
      </c>
      <c r="G131" s="3">
        <f t="shared" si="0"/>
        <v>71093.362600000008</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159435.64000000001</v>
      </c>
      <c r="D132" s="2">
        <f>'PR-RAS'!E136</f>
        <v>191218.19</v>
      </c>
      <c r="E132" s="2">
        <v>0</v>
      </c>
      <c r="F132" s="2">
        <v>0</v>
      </c>
      <c r="G132" s="3">
        <f t="shared" si="0"/>
        <v>70985.234620000003</v>
      </c>
      <c r="H132" s="3">
        <f t="shared" si="1"/>
        <v>0.54999999998835847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5000</v>
      </c>
      <c r="D133" s="2">
        <f>'PR-RAS'!E137</f>
        <v>0</v>
      </c>
      <c r="E133" s="2">
        <v>0</v>
      </c>
      <c r="F133" s="2">
        <v>0</v>
      </c>
      <c r="G133" s="3">
        <f t="shared" si="0"/>
        <v>660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1404171.5799999998</v>
      </c>
      <c r="D148" s="2">
        <f>'PR-RAS'!E152</f>
        <v>1753697.67</v>
      </c>
      <c r="E148" s="2">
        <v>0</v>
      </c>
      <c r="F148" s="2">
        <v>0</v>
      </c>
      <c r="G148" s="3">
        <f t="shared" si="0"/>
        <v>722000.33723999991</v>
      </c>
      <c r="H148" s="3">
        <f t="shared" si="1"/>
        <v>0.75000000023283064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1185456.04</v>
      </c>
      <c r="D149" s="2">
        <f>'PR-RAS'!E153</f>
        <v>1506888.4</v>
      </c>
      <c r="E149" s="2">
        <v>0</v>
      </c>
      <c r="F149" s="2">
        <v>0</v>
      </c>
      <c r="G149" s="3">
        <f t="shared" si="0"/>
        <v>621486.46031999995</v>
      </c>
      <c r="H149" s="3">
        <f t="shared" si="1"/>
        <v>0.43999999994412065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980098.03</v>
      </c>
      <c r="D150" s="2">
        <f>'PR-RAS'!E154</f>
        <v>1253562.17</v>
      </c>
      <c r="E150" s="2">
        <v>0</v>
      </c>
      <c r="F150" s="2">
        <v>0</v>
      </c>
      <c r="G150" s="3">
        <f t="shared" si="0"/>
        <v>519596.13312999997</v>
      </c>
      <c r="H150" s="3">
        <f t="shared" si="1"/>
        <v>0.19999999995343387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980098.03</v>
      </c>
      <c r="D151" s="2">
        <f>'PR-RAS'!E155</f>
        <v>1253562.17</v>
      </c>
      <c r="E151" s="2">
        <v>0</v>
      </c>
      <c r="F151" s="2">
        <v>0</v>
      </c>
      <c r="G151" s="3">
        <f t="shared" si="0"/>
        <v>523083.35550000001</v>
      </c>
      <c r="H151" s="3">
        <f t="shared" si="1"/>
        <v>0.19999999995343387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43716.05</v>
      </c>
      <c r="D155" s="2">
        <f>'PR-RAS'!E159</f>
        <v>60506.03</v>
      </c>
      <c r="E155" s="2">
        <v>0</v>
      </c>
      <c r="F155" s="2">
        <v>0</v>
      </c>
      <c r="G155" s="3">
        <f t="shared" si="0"/>
        <v>25368.128939999999</v>
      </c>
      <c r="H155" s="3">
        <f t="shared" si="1"/>
        <v>8.000000000174623E-2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161641.96</v>
      </c>
      <c r="D156" s="2">
        <f>'PR-RAS'!E160</f>
        <v>192820.2</v>
      </c>
      <c r="E156" s="2">
        <v>0</v>
      </c>
      <c r="F156" s="2">
        <v>0</v>
      </c>
      <c r="G156" s="3">
        <f t="shared" si="0"/>
        <v>84828.765799999994</v>
      </c>
      <c r="H156" s="3">
        <f t="shared" si="1"/>
        <v>0.2400000000197906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161641.96</v>
      </c>
      <c r="D158" s="2">
        <f>'PR-RAS'!E162</f>
        <v>192820.2</v>
      </c>
      <c r="E158" s="2">
        <v>0</v>
      </c>
      <c r="F158" s="2">
        <v>0</v>
      </c>
      <c r="G158" s="3">
        <f t="shared" si="0"/>
        <v>85923.330520000003</v>
      </c>
      <c r="H158" s="3">
        <f t="shared" si="1"/>
        <v>0.2400000000197906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212473.62999999998</v>
      </c>
      <c r="D160" s="2">
        <f>'PR-RAS'!E164</f>
        <v>241381.22999999998</v>
      </c>
      <c r="E160" s="2">
        <v>0</v>
      </c>
      <c r="F160" s="2">
        <v>0</v>
      </c>
      <c r="G160" s="3">
        <f t="shared" si="0"/>
        <v>110542.53831</v>
      </c>
      <c r="H160" s="3">
        <f t="shared" si="1"/>
        <v>0.60000000000582077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33239.11</v>
      </c>
      <c r="D161" s="2">
        <f>'PR-RAS'!E165</f>
        <v>43469.18</v>
      </c>
      <c r="E161" s="2">
        <v>0</v>
      </c>
      <c r="F161" s="2">
        <v>0</v>
      </c>
      <c r="G161" s="3">
        <f t="shared" si="0"/>
        <v>19228.395199999999</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19994.78</v>
      </c>
      <c r="D162" s="2">
        <f>'PR-RAS'!E166</f>
        <v>22374.89</v>
      </c>
      <c r="E162" s="2">
        <v>0</v>
      </c>
      <c r="F162" s="2">
        <v>0</v>
      </c>
      <c r="G162" s="3">
        <f t="shared" si="0"/>
        <v>10423.874159999999</v>
      </c>
      <c r="H162" s="3">
        <f t="shared" si="1"/>
        <v>0.33000000000174623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12376.18</v>
      </c>
      <c r="D163" s="2">
        <f>'PR-RAS'!E167</f>
        <v>19093.400000000001</v>
      </c>
      <c r="E163" s="2">
        <v>0</v>
      </c>
      <c r="F163" s="2">
        <v>0</v>
      </c>
      <c r="G163" s="3">
        <f t="shared" si="0"/>
        <v>8191.202760000001</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868.15</v>
      </c>
      <c r="D164" s="2">
        <f>'PR-RAS'!E168</f>
        <v>2000.89</v>
      </c>
      <c r="E164" s="2">
        <v>0</v>
      </c>
      <c r="F164" s="2">
        <v>0</v>
      </c>
      <c r="G164" s="3">
        <f t="shared" si="0"/>
        <v>793.7985900000001</v>
      </c>
      <c r="H164" s="3">
        <f t="shared" si="1"/>
        <v>0.25999999999987722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103553.54</v>
      </c>
      <c r="D166" s="2">
        <f>'PR-RAS'!E170</f>
        <v>113374.65</v>
      </c>
      <c r="E166" s="2">
        <v>0</v>
      </c>
      <c r="F166" s="2">
        <v>0</v>
      </c>
      <c r="G166" s="3">
        <f t="shared" si="0"/>
        <v>54499.9686</v>
      </c>
      <c r="H166" s="3">
        <f t="shared" si="1"/>
        <v>0.81000000001222361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18302.02</v>
      </c>
      <c r="D167" s="2">
        <f>'PR-RAS'!E171</f>
        <v>29260.58</v>
      </c>
      <c r="E167" s="2">
        <v>0</v>
      </c>
      <c r="F167" s="2">
        <v>0</v>
      </c>
      <c r="G167" s="3">
        <f t="shared" si="0"/>
        <v>12752.647880000002</v>
      </c>
      <c r="H167" s="3">
        <f t="shared" si="1"/>
        <v>0.43999999999869033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52904.23</v>
      </c>
      <c r="D168" s="2">
        <f>'PR-RAS'!E172</f>
        <v>53177.98</v>
      </c>
      <c r="E168" s="2">
        <v>0</v>
      </c>
      <c r="F168" s="2">
        <v>0</v>
      </c>
      <c r="G168" s="3">
        <f t="shared" si="0"/>
        <v>26596.451730000001</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25030.97</v>
      </c>
      <c r="D169" s="2">
        <f>'PR-RAS'!E173</f>
        <v>25121.119999999999</v>
      </c>
      <c r="E169" s="2">
        <v>0</v>
      </c>
      <c r="F169" s="2">
        <v>0</v>
      </c>
      <c r="G169" s="3">
        <f t="shared" si="0"/>
        <v>12645.89928</v>
      </c>
      <c r="H169" s="3">
        <f t="shared" si="1"/>
        <v>0.14999999999781721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5030.4799999999996</v>
      </c>
      <c r="D170" s="2">
        <f>'PR-RAS'!E174</f>
        <v>3565.52</v>
      </c>
      <c r="E170" s="2">
        <v>0</v>
      </c>
      <c r="F170" s="2">
        <v>0</v>
      </c>
      <c r="G170" s="3">
        <f t="shared" si="0"/>
        <v>2055.2968800000003</v>
      </c>
      <c r="H170" s="3">
        <f t="shared" si="1"/>
        <v>0.95999999999958163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1849.06</v>
      </c>
      <c r="D171" s="2">
        <f>'PR-RAS'!E175</f>
        <v>2120.4699999999998</v>
      </c>
      <c r="E171" s="2">
        <v>0</v>
      </c>
      <c r="F171" s="2">
        <v>0</v>
      </c>
      <c r="G171" s="3">
        <f t="shared" si="0"/>
        <v>1035.3000000000002</v>
      </c>
      <c r="H171" s="3">
        <f t="shared" si="1"/>
        <v>0.52999999999974534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436.78</v>
      </c>
      <c r="D173" s="2">
        <f>'PR-RAS'!E177</f>
        <v>128.97999999999999</v>
      </c>
      <c r="E173" s="2">
        <v>0</v>
      </c>
      <c r="F173" s="2">
        <v>0</v>
      </c>
      <c r="G173" s="3">
        <f t="shared" si="0"/>
        <v>119.49527999999999</v>
      </c>
      <c r="H173" s="3">
        <f t="shared" si="1"/>
        <v>0.24000000000003752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70386.14</v>
      </c>
      <c r="D174" s="2">
        <f>'PR-RAS'!E178</f>
        <v>74649.38</v>
      </c>
      <c r="E174" s="2">
        <v>0</v>
      </c>
      <c r="F174" s="2">
        <v>0</v>
      </c>
      <c r="G174" s="3">
        <f t="shared" si="0"/>
        <v>38005.487699999998</v>
      </c>
      <c r="H174" s="3">
        <f t="shared" si="1"/>
        <v>0.52000000000407454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13923.54</v>
      </c>
      <c r="D175" s="2">
        <f>'PR-RAS'!E179</f>
        <v>21139.02</v>
      </c>
      <c r="E175" s="2">
        <v>0</v>
      </c>
      <c r="F175" s="2">
        <v>0</v>
      </c>
      <c r="G175" s="3">
        <f t="shared" si="0"/>
        <v>9779.0749199999991</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22776.65</v>
      </c>
      <c r="D176" s="2">
        <f>'PR-RAS'!E180</f>
        <v>17646.64</v>
      </c>
      <c r="E176" s="2">
        <v>0</v>
      </c>
      <c r="F176" s="2">
        <v>0</v>
      </c>
      <c r="G176" s="3">
        <f t="shared" si="0"/>
        <v>10162.23775</v>
      </c>
      <c r="H176" s="3">
        <f t="shared" si="1"/>
        <v>0.70999999999912689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13927.36</v>
      </c>
      <c r="D178" s="2">
        <f>'PR-RAS'!E182</f>
        <v>9402.99</v>
      </c>
      <c r="E178" s="2">
        <v>0</v>
      </c>
      <c r="F178" s="2">
        <v>0</v>
      </c>
      <c r="G178" s="3">
        <f t="shared" si="0"/>
        <v>5793.8011799999995</v>
      </c>
      <c r="H178" s="3">
        <f t="shared" si="1"/>
        <v>0.37000000000080036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230</v>
      </c>
      <c r="E179" s="2">
        <v>0</v>
      </c>
      <c r="F179" s="2">
        <v>0</v>
      </c>
      <c r="G179" s="3">
        <f t="shared" si="0"/>
        <v>81.88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3802.48</v>
      </c>
      <c r="D180" s="2">
        <f>'PR-RAS'!E184</f>
        <v>4658.51</v>
      </c>
      <c r="E180" s="2">
        <v>0</v>
      </c>
      <c r="F180" s="2">
        <v>0</v>
      </c>
      <c r="G180" s="3">
        <f t="shared" si="0"/>
        <v>2348.3905</v>
      </c>
      <c r="H180" s="3">
        <f t="shared" si="1"/>
        <v>0.96999999999979991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7082.46</v>
      </c>
      <c r="D181" s="2">
        <f>'PR-RAS'!E185</f>
        <v>7427.05</v>
      </c>
      <c r="E181" s="2">
        <v>0</v>
      </c>
      <c r="F181" s="2">
        <v>0</v>
      </c>
      <c r="G181" s="3">
        <f t="shared" si="0"/>
        <v>3948.5808000000002</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4698.04</v>
      </c>
      <c r="D182" s="2">
        <f>'PR-RAS'!E186</f>
        <v>5188.29</v>
      </c>
      <c r="E182" s="2">
        <v>0</v>
      </c>
      <c r="F182" s="2">
        <v>0</v>
      </c>
      <c r="G182" s="3">
        <f t="shared" si="0"/>
        <v>2728.5062199999998</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4175.6099999999997</v>
      </c>
      <c r="D183" s="2">
        <f>'PR-RAS'!E187</f>
        <v>8956.8799999999992</v>
      </c>
      <c r="E183" s="2">
        <v>0</v>
      </c>
      <c r="F183" s="2">
        <v>0</v>
      </c>
      <c r="G183" s="3">
        <f t="shared" si="0"/>
        <v>4020.2653399999999</v>
      </c>
      <c r="H183" s="3">
        <f t="shared" si="1"/>
        <v>0.51000000000112777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5294.84</v>
      </c>
      <c r="D190" s="2">
        <f>'PR-RAS'!E194</f>
        <v>9888.02</v>
      </c>
      <c r="E190" s="2">
        <v>0</v>
      </c>
      <c r="F190" s="2">
        <v>0</v>
      </c>
      <c r="G190" s="3">
        <f t="shared" si="0"/>
        <v>4738.3963199999998</v>
      </c>
      <c r="H190" s="3">
        <f t="shared" si="1"/>
        <v>0.18000000000029104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1342.54</v>
      </c>
      <c r="D192" s="2">
        <f>'PR-RAS'!E196</f>
        <v>2083.16</v>
      </c>
      <c r="E192" s="2">
        <v>0</v>
      </c>
      <c r="F192" s="2">
        <v>0</v>
      </c>
      <c r="G192" s="3">
        <f t="shared" si="0"/>
        <v>1052.19226</v>
      </c>
      <c r="H192" s="3">
        <f t="shared" si="1"/>
        <v>0.61999999999989086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455.59</v>
      </c>
      <c r="D193" s="2">
        <f>'PR-RAS'!E197</f>
        <v>695.35</v>
      </c>
      <c r="E193" s="2">
        <v>0</v>
      </c>
      <c r="F193" s="2">
        <v>0</v>
      </c>
      <c r="G193" s="3">
        <f t="shared" si="0"/>
        <v>354.48768000000001</v>
      </c>
      <c r="H193" s="3">
        <f t="shared" si="1"/>
        <v>0.76000000000004775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609.09</v>
      </c>
      <c r="D194" s="2">
        <f>'PR-RAS'!E198</f>
        <v>626</v>
      </c>
      <c r="E194" s="2">
        <v>0</v>
      </c>
      <c r="F194" s="2">
        <v>0</v>
      </c>
      <c r="G194" s="3">
        <f t="shared" si="0"/>
        <v>359.19037000000003</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2137.62</v>
      </c>
      <c r="D195" s="2">
        <f>'PR-RAS'!E199</f>
        <v>6483.51</v>
      </c>
      <c r="E195" s="2">
        <v>0</v>
      </c>
      <c r="F195" s="2">
        <v>0</v>
      </c>
      <c r="G195" s="3">
        <f t="shared" si="0"/>
        <v>2930.3001599999998</v>
      </c>
      <c r="H195" s="3">
        <f t="shared" si="1"/>
        <v>0.86999999999989086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750</v>
      </c>
      <c r="D197" s="2">
        <f>'PR-RAS'!E201</f>
        <v>0</v>
      </c>
      <c r="E197" s="2">
        <v>0</v>
      </c>
      <c r="F197" s="2">
        <v>0</v>
      </c>
      <c r="G197" s="3">
        <f t="shared" si="0"/>
        <v>147</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214.5</v>
      </c>
      <c r="D198" s="2">
        <f>'PR-RAS'!E202</f>
        <v>223.5</v>
      </c>
      <c r="E198" s="2">
        <v>0</v>
      </c>
      <c r="F198" s="2">
        <v>0</v>
      </c>
      <c r="G198" s="3">
        <f t="shared" si="0"/>
        <v>130.31550000000001</v>
      </c>
      <c r="H198" s="3">
        <f t="shared" si="1"/>
        <v>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214.5</v>
      </c>
      <c r="D212" s="2">
        <f>'PR-RAS'!E216</f>
        <v>223.5</v>
      </c>
      <c r="E212" s="2">
        <v>0</v>
      </c>
      <c r="F212" s="2">
        <v>0</v>
      </c>
      <c r="G212" s="3">
        <f t="shared" si="0"/>
        <v>139.57649999999998</v>
      </c>
      <c r="H212" s="3">
        <f t="shared" si="1"/>
        <v>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214.5</v>
      </c>
      <c r="D213" s="2">
        <f>'PR-RAS'!E217</f>
        <v>223.5</v>
      </c>
      <c r="E213" s="2">
        <v>0</v>
      </c>
      <c r="F213" s="2">
        <v>0</v>
      </c>
      <c r="G213" s="3">
        <f t="shared" si="0"/>
        <v>140.238</v>
      </c>
      <c r="H213" s="3">
        <f t="shared" si="1"/>
        <v>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5146.7700000000004</v>
      </c>
      <c r="D258" s="2">
        <f>'PR-RAS'!E262</f>
        <v>4772.54</v>
      </c>
      <c r="E258" s="2">
        <v>0</v>
      </c>
      <c r="F258" s="2">
        <v>0</v>
      </c>
      <c r="G258" s="3">
        <f t="shared" si="0"/>
        <v>3775.8054500000003</v>
      </c>
      <c r="H258" s="3">
        <f t="shared" si="1"/>
        <v>0.68999999999959982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5146.7700000000004</v>
      </c>
      <c r="D265" s="2">
        <f>'PR-RAS'!E269</f>
        <v>4772.54</v>
      </c>
      <c r="E265" s="2">
        <v>0</v>
      </c>
      <c r="F265" s="2">
        <v>0</v>
      </c>
      <c r="G265" s="3">
        <f t="shared" si="0"/>
        <v>3878.6484000000005</v>
      </c>
      <c r="H265" s="3">
        <f t="shared" si="1"/>
        <v>0.68999999999959982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1050</v>
      </c>
      <c r="D266" s="2">
        <f>'PR-RAS'!E270</f>
        <v>1906</v>
      </c>
      <c r="E266" s="2">
        <v>0</v>
      </c>
      <c r="F266" s="2">
        <v>0</v>
      </c>
      <c r="G266" s="3">
        <f t="shared" si="0"/>
        <v>1288.43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4096.7700000000004</v>
      </c>
      <c r="D267" s="2">
        <f>'PR-RAS'!E271</f>
        <v>2866.54</v>
      </c>
      <c r="E267" s="2">
        <v>0</v>
      </c>
      <c r="F267" s="2">
        <v>0</v>
      </c>
      <c r="G267" s="3">
        <f t="shared" si="0"/>
        <v>2614.7401000000004</v>
      </c>
      <c r="H267" s="3">
        <f t="shared" si="1"/>
        <v>0.68999999999959982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880.64</v>
      </c>
      <c r="D269" s="2">
        <f>'PR-RAS'!E273</f>
        <v>432</v>
      </c>
      <c r="E269" s="2">
        <v>0</v>
      </c>
      <c r="F269" s="2">
        <v>0</v>
      </c>
      <c r="G269" s="3">
        <f t="shared" si="0"/>
        <v>467.56351999999998</v>
      </c>
      <c r="H269" s="3">
        <f t="shared" si="1"/>
        <v>0.36000000000001364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429.39</v>
      </c>
      <c r="D270" s="2">
        <f>'PR-RAS'!E274</f>
        <v>432</v>
      </c>
      <c r="E270" s="2">
        <v>0</v>
      </c>
      <c r="F270" s="2">
        <v>0</v>
      </c>
      <c r="G270" s="3">
        <f t="shared" si="0"/>
        <v>347.92190999999997</v>
      </c>
      <c r="H270" s="3">
        <f t="shared" si="1"/>
        <v>0.38999999999998636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429.39</v>
      </c>
      <c r="D272" s="2">
        <f>'PR-RAS'!E276</f>
        <v>432</v>
      </c>
      <c r="E272" s="2">
        <v>0</v>
      </c>
      <c r="F272" s="2">
        <v>0</v>
      </c>
      <c r="G272" s="3">
        <f t="shared" si="0"/>
        <v>350.50869</v>
      </c>
      <c r="H272" s="3">
        <f t="shared" si="1"/>
        <v>0.38999999999998636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451.25</v>
      </c>
      <c r="D279" s="2">
        <f>'PR-RAS'!E283</f>
        <v>0</v>
      </c>
      <c r="E279" s="2">
        <v>0</v>
      </c>
      <c r="F279" s="2">
        <v>0</v>
      </c>
      <c r="G279" s="3">
        <f t="shared" si="12"/>
        <v>125.44750000000001</v>
      </c>
      <c r="H279" s="3">
        <f t="shared" si="13"/>
        <v>0.25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451.25</v>
      </c>
      <c r="D284" s="2">
        <f>'PR-RAS'!E288</f>
        <v>0</v>
      </c>
      <c r="E284" s="2">
        <v>0</v>
      </c>
      <c r="F284" s="2">
        <v>0</v>
      </c>
      <c r="G284" s="3">
        <f t="shared" si="12"/>
        <v>127.70374999999999</v>
      </c>
      <c r="H284" s="3">
        <f t="shared" si="13"/>
        <v>0.25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1404171.5799999998</v>
      </c>
      <c r="D295" s="2">
        <f>'PR-RAS'!E299</f>
        <v>1753697.67</v>
      </c>
      <c r="E295" s="2">
        <v>0</v>
      </c>
      <c r="F295" s="2">
        <v>0</v>
      </c>
      <c r="G295" s="3">
        <f t="shared" si="12"/>
        <v>1444000.6744799998</v>
      </c>
      <c r="H295" s="3">
        <f t="shared" si="13"/>
        <v>0.75000000023283064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34881.920000000158</v>
      </c>
      <c r="D296" s="2">
        <f>'PR-RAS'!E300</f>
        <v>0</v>
      </c>
      <c r="E296" s="2">
        <v>0</v>
      </c>
      <c r="F296" s="2">
        <v>0</v>
      </c>
      <c r="G296" s="3">
        <f t="shared" si="12"/>
        <v>10290.166400000046</v>
      </c>
      <c r="H296" s="3">
        <f t="shared" si="13"/>
        <v>7.9999999841675162E-2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117220.90999999992</v>
      </c>
      <c r="E297" s="2">
        <v>0</v>
      </c>
      <c r="F297" s="2">
        <v>0</v>
      </c>
      <c r="G297" s="3">
        <f t="shared" si="12"/>
        <v>69394.778719999944</v>
      </c>
      <c r="H297" s="3">
        <f t="shared" si="13"/>
        <v>9.0000000083819032E-2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103468.65000000026</v>
      </c>
      <c r="E298" s="2">
        <v>0</v>
      </c>
      <c r="F298" s="2">
        <v>0</v>
      </c>
      <c r="G298" s="3">
        <f t="shared" si="12"/>
        <v>61460.378100000147</v>
      </c>
      <c r="H298" s="3">
        <f t="shared" si="13"/>
        <v>0.34999999974388629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50.14</v>
      </c>
      <c r="D300" s="2">
        <f>'PR-RAS'!E304</f>
        <v>121060.72</v>
      </c>
      <c r="E300" s="2">
        <v>0</v>
      </c>
      <c r="F300" s="2">
        <v>0</v>
      </c>
      <c r="G300" s="3">
        <f t="shared" si="12"/>
        <v>72409.302420000007</v>
      </c>
      <c r="H300" s="3">
        <f t="shared" si="13"/>
        <v>0.41999999999883642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50.14</v>
      </c>
      <c r="D301" s="2">
        <f>'PR-RAS'!E305</f>
        <v>4271.2</v>
      </c>
      <c r="E301" s="2">
        <v>0</v>
      </c>
      <c r="F301" s="2">
        <v>0</v>
      </c>
      <c r="G301" s="3">
        <f t="shared" si="12"/>
        <v>2577.7619999999997</v>
      </c>
      <c r="H301" s="3">
        <f t="shared" si="13"/>
        <v>0.33999999999981867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37249.39</v>
      </c>
      <c r="D355" s="2">
        <f>'PR-RAS'!E360</f>
        <v>31963.88</v>
      </c>
      <c r="E355" s="2">
        <v>0</v>
      </c>
      <c r="F355" s="2">
        <v>0</v>
      </c>
      <c r="G355" s="3">
        <f t="shared" si="12"/>
        <v>35816.711099999993</v>
      </c>
      <c r="H355" s="3">
        <f t="shared" si="13"/>
        <v>0.50999999999839929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37249.39</v>
      </c>
      <c r="D368" s="2">
        <f>'PR-RAS'!E373</f>
        <v>31963.88</v>
      </c>
      <c r="E368" s="2">
        <v>0</v>
      </c>
      <c r="F368" s="2">
        <v>0</v>
      </c>
      <c r="G368" s="3">
        <f t="shared" si="12"/>
        <v>37132.014049999998</v>
      </c>
      <c r="H368" s="3">
        <f t="shared" si="13"/>
        <v>0.50999999999839929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18252.689999999999</v>
      </c>
      <c r="D374" s="2">
        <f>'PR-RAS'!E379</f>
        <v>27959.510000000002</v>
      </c>
      <c r="E374" s="2">
        <v>0</v>
      </c>
      <c r="F374" s="2">
        <v>0</v>
      </c>
      <c r="G374" s="3">
        <f t="shared" si="12"/>
        <v>27666.047830000003</v>
      </c>
      <c r="H374" s="3">
        <f t="shared" si="13"/>
        <v>0.7999999999992724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2399.96</v>
      </c>
      <c r="D375" s="2">
        <f>'PR-RAS'!E380</f>
        <v>8128.52</v>
      </c>
      <c r="E375" s="2">
        <v>0</v>
      </c>
      <c r="F375" s="2">
        <v>0</v>
      </c>
      <c r="G375" s="3">
        <f t="shared" si="12"/>
        <v>6977.7179999999998</v>
      </c>
      <c r="H375" s="3">
        <f t="shared" si="13"/>
        <v>0.51999999999952706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8854.9599999999991</v>
      </c>
      <c r="D376" s="2">
        <f>'PR-RAS'!E381</f>
        <v>2355.38</v>
      </c>
      <c r="E376" s="2">
        <v>0</v>
      </c>
      <c r="F376" s="2">
        <v>0</v>
      </c>
      <c r="G376" s="3">
        <f t="shared" si="12"/>
        <v>5087.1449999999995</v>
      </c>
      <c r="H376" s="3">
        <f t="shared" si="13"/>
        <v>0.42000000000098225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2728.1</v>
      </c>
      <c r="D377" s="2">
        <f>'PR-RAS'!E382</f>
        <v>0</v>
      </c>
      <c r="E377" s="2">
        <v>0</v>
      </c>
      <c r="F377" s="2">
        <v>0</v>
      </c>
      <c r="G377" s="3">
        <f t="shared" si="12"/>
        <v>1025.7655999999999</v>
      </c>
      <c r="H377" s="3">
        <f t="shared" si="13"/>
        <v>9.9999999999909051E-2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1969.14</v>
      </c>
      <c r="D380" s="2">
        <f>'PR-RAS'!E385</f>
        <v>3725</v>
      </c>
      <c r="E380" s="2">
        <v>0</v>
      </c>
      <c r="F380" s="2">
        <v>0</v>
      </c>
      <c r="G380" s="3">
        <f t="shared" si="12"/>
        <v>3569.8540599999997</v>
      </c>
      <c r="H380" s="3">
        <f t="shared" si="13"/>
        <v>0.14000000000010004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2300.5300000000002</v>
      </c>
      <c r="D381" s="2">
        <f>'PR-RAS'!E386</f>
        <v>13750.61</v>
      </c>
      <c r="E381" s="2">
        <v>0</v>
      </c>
      <c r="F381" s="2">
        <v>0</v>
      </c>
      <c r="G381" s="3">
        <f t="shared" si="12"/>
        <v>11324.665000000001</v>
      </c>
      <c r="H381" s="3">
        <f t="shared" si="13"/>
        <v>0.85999999999921783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13996.7</v>
      </c>
      <c r="D388" s="2">
        <f>'PR-RAS'!E393</f>
        <v>4004.37</v>
      </c>
      <c r="E388" s="2">
        <v>0</v>
      </c>
      <c r="F388" s="2">
        <v>0</v>
      </c>
      <c r="G388" s="3">
        <f t="shared" si="12"/>
        <v>8516.1052800000016</v>
      </c>
      <c r="H388" s="3">
        <f t="shared" si="13"/>
        <v>0.66999999999916326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13996.7</v>
      </c>
      <c r="D389" s="2">
        <f>'PR-RAS'!E394</f>
        <v>4004.37</v>
      </c>
      <c r="E389" s="2">
        <v>0</v>
      </c>
      <c r="F389" s="2">
        <v>0</v>
      </c>
      <c r="G389" s="3">
        <f t="shared" si="12"/>
        <v>8538.1107200000006</v>
      </c>
      <c r="H389" s="3">
        <f t="shared" si="13"/>
        <v>0.66999999999916326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5000</v>
      </c>
      <c r="D396" s="2">
        <f>'PR-RAS'!E401</f>
        <v>0</v>
      </c>
      <c r="E396" s="2">
        <v>0</v>
      </c>
      <c r="F396" s="2">
        <v>0</v>
      </c>
      <c r="G396" s="3">
        <f t="shared" si="12"/>
        <v>1975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5000</v>
      </c>
      <c r="D400" s="2">
        <f>'PR-RAS'!E405</f>
        <v>0</v>
      </c>
      <c r="E400" s="2">
        <v>0</v>
      </c>
      <c r="F400" s="2">
        <v>0</v>
      </c>
      <c r="G400" s="3">
        <f t="shared" si="12"/>
        <v>1995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37249.39</v>
      </c>
      <c r="D413" s="2">
        <f>'PR-RAS'!E418</f>
        <v>31963.88</v>
      </c>
      <c r="E413" s="2">
        <v>0</v>
      </c>
      <c r="F413" s="2">
        <v>0</v>
      </c>
      <c r="G413" s="3">
        <f t="shared" si="12"/>
        <v>41684.985799999995</v>
      </c>
      <c r="H413" s="3">
        <f t="shared" si="13"/>
        <v>0.50999999999839929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1439053.5</v>
      </c>
      <c r="D417" s="2">
        <f>'PR-RAS'!E422</f>
        <v>1636476.76</v>
      </c>
      <c r="E417" s="2">
        <v>0</v>
      </c>
      <c r="F417" s="2">
        <v>0</v>
      </c>
      <c r="G417" s="3">
        <f t="shared" si="12"/>
        <v>1960194.9203199998</v>
      </c>
      <c r="H417" s="3">
        <f t="shared" si="13"/>
        <v>0.73999999999068677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1441420.9699999997</v>
      </c>
      <c r="D418" s="2">
        <f>'PR-RAS'!E423</f>
        <v>1785661.5499999998</v>
      </c>
      <c r="E418" s="2">
        <v>0</v>
      </c>
      <c r="F418" s="2">
        <v>0</v>
      </c>
      <c r="G418" s="3">
        <f t="shared" si="12"/>
        <v>2090314.2771899996</v>
      </c>
      <c r="H418" s="3">
        <f t="shared" si="13"/>
        <v>0.48000000044703484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2367.4699999997392</v>
      </c>
      <c r="D420" s="2">
        <f>'PR-RAS'!E425</f>
        <v>149184.7899999998</v>
      </c>
      <c r="E420" s="2">
        <v>0</v>
      </c>
      <c r="F420" s="2">
        <v>0</v>
      </c>
      <c r="G420" s="3">
        <f t="shared" si="12"/>
        <v>126008.82394999973</v>
      </c>
      <c r="H420" s="3">
        <f t="shared" si="13"/>
        <v>0.67999999993480742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103468.65000000026</v>
      </c>
      <c r="E421" s="2">
        <v>0</v>
      </c>
      <c r="F421" s="2">
        <v>0</v>
      </c>
      <c r="G421" s="3">
        <f t="shared" si="12"/>
        <v>86913.666000000216</v>
      </c>
      <c r="H421" s="3">
        <f t="shared" si="13"/>
        <v>0.34999999974388629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50.14</v>
      </c>
      <c r="D423" s="2">
        <f>'PR-RAS'!E428</f>
        <v>121060.72</v>
      </c>
      <c r="E423" s="2">
        <v>0</v>
      </c>
      <c r="F423" s="2">
        <v>0</v>
      </c>
      <c r="G423" s="3">
        <f t="shared" si="12"/>
        <v>102196.40676</v>
      </c>
      <c r="H423" s="3">
        <f t="shared" si="13"/>
        <v>0.41999999999883642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105836.12</v>
      </c>
      <c r="D635" s="2">
        <f>'PR-RAS'!E641</f>
        <v>0</v>
      </c>
      <c r="E635" s="2">
        <v>0</v>
      </c>
      <c r="F635" s="2">
        <v>0</v>
      </c>
      <c r="G635" s="3">
        <f t="shared" si="14"/>
        <v>67100.100080000004</v>
      </c>
      <c r="H635" s="3">
        <f t="shared" si="15"/>
        <v>0.11999999999534339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1439053.5</v>
      </c>
      <c r="D637" s="2">
        <f>'PR-RAS'!E643</f>
        <v>1636476.76</v>
      </c>
      <c r="E637" s="2">
        <v>0</v>
      </c>
      <c r="F637" s="2">
        <v>0</v>
      </c>
      <c r="G637" s="3">
        <f t="shared" si="14"/>
        <v>2996836.4647199996</v>
      </c>
      <c r="H637" s="3">
        <f t="shared" si="15"/>
        <v>0.73999999999068677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1441420.9699999997</v>
      </c>
      <c r="D638" s="2">
        <f>'PR-RAS'!E644</f>
        <v>1785661.5499999998</v>
      </c>
      <c r="E638" s="2">
        <v>0</v>
      </c>
      <c r="F638" s="2">
        <v>0</v>
      </c>
      <c r="G638" s="3">
        <f t="shared" si="14"/>
        <v>3193117.9725899994</v>
      </c>
      <c r="H638" s="3">
        <f t="shared" si="15"/>
        <v>0.48000000044703484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2367.4699999997392</v>
      </c>
      <c r="D640" s="2">
        <f>'PR-RAS'!E646</f>
        <v>149184.7899999998</v>
      </c>
      <c r="E640" s="2">
        <v>0</v>
      </c>
      <c r="F640" s="2">
        <v>0</v>
      </c>
      <c r="G640" s="3">
        <f t="shared" si="14"/>
        <v>192170.9749499996</v>
      </c>
      <c r="H640" s="3">
        <f t="shared" si="15"/>
        <v>0.67999999993480742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105836.12</v>
      </c>
      <c r="D641" s="2">
        <f>'PR-RAS'!E647</f>
        <v>103468.65000000026</v>
      </c>
      <c r="E641" s="2">
        <v>0</v>
      </c>
      <c r="F641" s="2">
        <v>0</v>
      </c>
      <c r="G641" s="3">
        <f t="shared" si="14"/>
        <v>200174.98880000034</v>
      </c>
      <c r="H641" s="3">
        <f t="shared" si="15"/>
        <v>0.46999999973922968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103468.65000000026</v>
      </c>
      <c r="D643" s="2">
        <f>'PR-RAS'!E649</f>
        <v>0</v>
      </c>
      <c r="E643" s="2">
        <v>0</v>
      </c>
      <c r="F643" s="2">
        <v>0</v>
      </c>
      <c r="G643" s="3">
        <f t="shared" si="14"/>
        <v>66426.873300000167</v>
      </c>
      <c r="H643" s="3">
        <f t="shared" si="15"/>
        <v>0.34999999974388629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45716.139999999548</v>
      </c>
      <c r="E644" s="2">
        <v>0</v>
      </c>
      <c r="F644" s="2">
        <v>0</v>
      </c>
      <c r="G644" s="3">
        <f t="shared" si="14"/>
        <v>58790.956039999423</v>
      </c>
      <c r="H644" s="3">
        <f t="shared" si="15"/>
        <v>0.13999999954830855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91091.69</v>
      </c>
      <c r="D645" s="2">
        <f>'PR-RAS'!E651</f>
        <v>0</v>
      </c>
      <c r="E645" s="2">
        <v>0</v>
      </c>
      <c r="F645" s="2">
        <v>0</v>
      </c>
      <c r="G645" s="3">
        <f t="shared" si="14"/>
        <v>58663.048360000001</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139405.25</v>
      </c>
      <c r="D646" s="2">
        <f>'PR-RAS'!E653</f>
        <v>109511.08</v>
      </c>
      <c r="E646" s="2">
        <v>0</v>
      </c>
      <c r="F646" s="2">
        <v>0</v>
      </c>
      <c r="G646" s="3">
        <f t="shared" si="14"/>
        <v>231185.67945000003</v>
      </c>
      <c r="H646" s="3">
        <f t="shared" si="15"/>
        <v>0.33000000000174623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324557.75</v>
      </c>
      <c r="D647" s="2">
        <f>'PR-RAS'!E654</f>
        <v>462449.76</v>
      </c>
      <c r="E647" s="2">
        <v>0</v>
      </c>
      <c r="F647" s="2">
        <v>0</v>
      </c>
      <c r="G647" s="3">
        <f t="shared" si="14"/>
        <v>807149.39642</v>
      </c>
      <c r="H647" s="3">
        <f t="shared" si="15"/>
        <v>0.48999999999068677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354451.92</v>
      </c>
      <c r="D648" s="2">
        <f>'PR-RAS'!E655</f>
        <v>493938.94</v>
      </c>
      <c r="E648" s="2">
        <v>0</v>
      </c>
      <c r="F648" s="2">
        <v>0</v>
      </c>
      <c r="G648" s="3">
        <f t="shared" si="14"/>
        <v>868487.38060000003</v>
      </c>
      <c r="H648" s="3">
        <f t="shared" si="15"/>
        <v>0.14000000001396984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109511.08000000002</v>
      </c>
      <c r="D649" s="2">
        <f>'PR-RAS'!E656</f>
        <v>78021.899999999965</v>
      </c>
      <c r="E649" s="2">
        <v>0</v>
      </c>
      <c r="F649" s="2">
        <v>0</v>
      </c>
      <c r="G649" s="3">
        <f t="shared" si="14"/>
        <v>172079.56223999997</v>
      </c>
      <c r="H649" s="3">
        <f t="shared" si="15"/>
        <v>0.18000000005122274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44</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1097098.01</v>
      </c>
      <c r="D676" s="2">
        <f>'PR-RAS'!E683</f>
        <v>1265092</v>
      </c>
      <c r="E676" s="2">
        <v>0</v>
      </c>
      <c r="F676" s="2">
        <v>0</v>
      </c>
      <c r="G676" s="3">
        <f t="shared" si="14"/>
        <v>2448415.3567499998</v>
      </c>
      <c r="H676" s="3">
        <f t="shared" si="15"/>
        <v>1.0000000009313226E-2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84000</v>
      </c>
      <c r="D677" s="2">
        <f>'PR-RAS'!E684</f>
        <v>99000</v>
      </c>
      <c r="E677" s="2">
        <v>0</v>
      </c>
      <c r="F677" s="2">
        <v>0</v>
      </c>
      <c r="G677" s="3">
        <f t="shared" si="14"/>
        <v>190632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13767.1</v>
      </c>
      <c r="D678" s="2">
        <f>'PR-RAS'!E685</f>
        <v>682.87</v>
      </c>
      <c r="E678" s="2">
        <v>0</v>
      </c>
      <c r="F678" s="2">
        <v>0</v>
      </c>
      <c r="G678" s="3">
        <f t="shared" si="14"/>
        <v>10244.93268</v>
      </c>
      <c r="H678" s="3">
        <f t="shared" si="15"/>
        <v>0.23000000000035925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35552.629999999997</v>
      </c>
      <c r="D717" s="2">
        <f>'PR-RAS'!E724</f>
        <v>42116.6</v>
      </c>
      <c r="E717" s="2">
        <v>0</v>
      </c>
      <c r="F717" s="2">
        <v>0</v>
      </c>
      <c r="G717" s="3">
        <f t="shared" si="14"/>
        <v>85766.654279999988</v>
      </c>
      <c r="H717" s="3">
        <f t="shared" si="15"/>
        <v>0.77000000000407454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1324.32</v>
      </c>
      <c r="E726" s="2">
        <v>0</v>
      </c>
      <c r="F726" s="2">
        <v>0</v>
      </c>
      <c r="G726" s="3">
        <f t="shared" si="14"/>
        <v>1920.2639999999999</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12376.18</v>
      </c>
      <c r="D727" s="2">
        <f>'PR-RAS'!E734</f>
        <v>19093.400000000001</v>
      </c>
      <c r="E727" s="2">
        <v>0</v>
      </c>
      <c r="F727" s="2">
        <v>0</v>
      </c>
      <c r="G727" s="3">
        <f t="shared" si="14"/>
        <v>36708.723480000001</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2774.89</v>
      </c>
      <c r="D729" s="2">
        <f>'PR-RAS'!E736</f>
        <v>2695.7</v>
      </c>
      <c r="E729" s="2">
        <v>0</v>
      </c>
      <c r="F729" s="2">
        <v>0</v>
      </c>
      <c r="G729" s="3">
        <f t="shared" si="14"/>
        <v>5945.059119999999</v>
      </c>
      <c r="H729" s="3">
        <f t="shared" si="15"/>
        <v>0.41000000000030923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150</v>
      </c>
      <c r="E730" s="2">
        <v>0</v>
      </c>
      <c r="F730" s="2">
        <v>0</v>
      </c>
      <c r="G730" s="3">
        <f t="shared" si="14"/>
        <v>218.7</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5250.09</v>
      </c>
      <c r="D731" s="2">
        <f>'PR-RAS'!E738</f>
        <v>1374</v>
      </c>
      <c r="E731" s="2">
        <v>0</v>
      </c>
      <c r="F731" s="2">
        <v>0</v>
      </c>
      <c r="G731" s="3">
        <f t="shared" si="14"/>
        <v>5838.6057000000001</v>
      </c>
      <c r="H731" s="3">
        <f t="shared" si="15"/>
        <v>9.0000000000145519E-2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6324</v>
      </c>
      <c r="E737" s="2">
        <v>0</v>
      </c>
      <c r="F737" s="2">
        <v>0</v>
      </c>
      <c r="G737" s="3">
        <f t="shared" si="28"/>
        <v>9308.9279999999999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1050</v>
      </c>
      <c r="D843" s="2">
        <f>'PR-RAS'!E850</f>
        <v>1906</v>
      </c>
      <c r="E843" s="2">
        <v>0</v>
      </c>
      <c r="F843" s="2">
        <v>0</v>
      </c>
      <c r="G843" s="3">
        <f t="shared" si="34"/>
        <v>4093.8039999999996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4096.7700000000004</v>
      </c>
      <c r="D848" s="2">
        <f>'PR-RAS'!E855</f>
        <v>2866.54</v>
      </c>
      <c r="E848" s="2">
        <v>0</v>
      </c>
      <c r="F848" s="2">
        <v>0</v>
      </c>
      <c r="G848" s="3">
        <f t="shared" si="34"/>
        <v>8325.8829499999993</v>
      </c>
      <c r="H848" s="3">
        <f t="shared" si="35"/>
        <v>0.68999999999959982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809807.97000000009</v>
      </c>
      <c r="D1011" s="7">
        <f>BILANCA!E6</f>
        <v>769720.20999999985</v>
      </c>
      <c r="E1011" s="7">
        <v>0</v>
      </c>
      <c r="F1011" s="7">
        <v>0</v>
      </c>
      <c r="G1011" s="8">
        <f t="shared" ref="G1011:G1306" si="38">B1011/1000*C1011+B1011/500*D1011</f>
        <v>2349.2483899999997</v>
      </c>
      <c r="H1011" s="8">
        <f t="shared" si="35"/>
        <v>0.23999999975785613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609155.06000000006</v>
      </c>
      <c r="D1012" s="2">
        <f>BILANCA!E7</f>
        <v>568257.61999999988</v>
      </c>
      <c r="E1012" s="2">
        <v>0</v>
      </c>
      <c r="F1012" s="2">
        <v>0</v>
      </c>
      <c r="G1012" s="3">
        <f t="shared" si="38"/>
        <v>3491.3405999999995</v>
      </c>
      <c r="H1012" s="3">
        <f t="shared" si="35"/>
        <v>0.44000000017695129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117779.17</v>
      </c>
      <c r="D1013" s="2">
        <f>BILANCA!E8</f>
        <v>117779.17</v>
      </c>
      <c r="E1013" s="2">
        <v>0</v>
      </c>
      <c r="F1013" s="2">
        <v>0</v>
      </c>
      <c r="G1013" s="3">
        <f t="shared" si="38"/>
        <v>1060.01253</v>
      </c>
      <c r="H1013" s="3">
        <f t="shared" si="35"/>
        <v>0.33999999999650754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117332.16</v>
      </c>
      <c r="D1014" s="2">
        <f>BILANCA!E9</f>
        <v>117332.16</v>
      </c>
      <c r="E1014" s="2">
        <v>0</v>
      </c>
      <c r="F1014" s="2">
        <v>0</v>
      </c>
      <c r="G1014" s="3">
        <f t="shared" si="38"/>
        <v>1407.9859200000001</v>
      </c>
      <c r="H1014" s="3">
        <f t="shared" si="35"/>
        <v>0.32000000000698492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447.01</v>
      </c>
      <c r="D1015" s="2">
        <f>BILANCA!E10</f>
        <v>447.01</v>
      </c>
      <c r="E1015" s="2">
        <v>0</v>
      </c>
      <c r="F1015" s="2">
        <v>0</v>
      </c>
      <c r="G1015" s="3">
        <f t="shared" si="38"/>
        <v>6.7051500000000006</v>
      </c>
      <c r="H1015" s="3">
        <f t="shared" si="35"/>
        <v>1.999999999998181E-2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491375.89</v>
      </c>
      <c r="D1017" s="2">
        <f>BILANCA!E12</f>
        <v>450478.4499999999</v>
      </c>
      <c r="E1017" s="2">
        <v>0</v>
      </c>
      <c r="F1017" s="2">
        <v>0</v>
      </c>
      <c r="G1017" s="3">
        <f t="shared" si="38"/>
        <v>9746.3295299999991</v>
      </c>
      <c r="H1017" s="3">
        <f t="shared" si="35"/>
        <v>0.55999999988125637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379960.27</v>
      </c>
      <c r="D1018" s="2">
        <f>BILANCA!E13</f>
        <v>359224.74</v>
      </c>
      <c r="E1018" s="2">
        <v>0</v>
      </c>
      <c r="F1018" s="2">
        <v>0</v>
      </c>
      <c r="G1018" s="3">
        <f t="shared" si="38"/>
        <v>8787.2780000000002</v>
      </c>
      <c r="H1018" s="3">
        <f t="shared" si="35"/>
        <v>0.53000000002793968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1452311.31</v>
      </c>
      <c r="D1020" s="2">
        <f>BILANCA!E15</f>
        <v>1452311.31</v>
      </c>
      <c r="E1020" s="2">
        <v>0</v>
      </c>
      <c r="F1020" s="2">
        <v>0</v>
      </c>
      <c r="G1020" s="3">
        <f t="shared" si="38"/>
        <v>43569.3393</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8615.6299999999992</v>
      </c>
      <c r="D1022" s="2">
        <f>BILANCA!E17</f>
        <v>8615.6299999999992</v>
      </c>
      <c r="E1022" s="2">
        <v>0</v>
      </c>
      <c r="F1022" s="2">
        <v>0</v>
      </c>
      <c r="G1022" s="3">
        <f t="shared" si="38"/>
        <v>310.16267999999997</v>
      </c>
      <c r="H1022" s="3">
        <f t="shared" si="35"/>
        <v>0.74000000000160071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1080966.67</v>
      </c>
      <c r="D1023" s="2">
        <f>BILANCA!E18</f>
        <v>1101702.2</v>
      </c>
      <c r="E1023" s="2">
        <v>0</v>
      </c>
      <c r="F1023" s="2">
        <v>0</v>
      </c>
      <c r="G1023" s="3">
        <f t="shared" si="38"/>
        <v>42696.823909999992</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34140.97000000003</v>
      </c>
      <c r="D1024" s="2">
        <f>BILANCA!E19</f>
        <v>34866.699999999953</v>
      </c>
      <c r="E1024" s="2">
        <v>0</v>
      </c>
      <c r="F1024" s="2">
        <v>0</v>
      </c>
      <c r="G1024" s="3">
        <f t="shared" si="38"/>
        <v>1454.2411799999991</v>
      </c>
      <c r="H1024" s="3">
        <f t="shared" si="35"/>
        <v>0.33000000001629815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360747.89</v>
      </c>
      <c r="D1025" s="2">
        <f>BILANCA!E20</f>
        <v>368876.41</v>
      </c>
      <c r="E1025" s="2">
        <v>0</v>
      </c>
      <c r="F1025" s="2">
        <v>0</v>
      </c>
      <c r="G1025" s="3">
        <f t="shared" si="38"/>
        <v>16477.51065</v>
      </c>
      <c r="H1025" s="3">
        <f t="shared" si="35"/>
        <v>0.51999999996041879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9645.68</v>
      </c>
      <c r="D1026" s="2">
        <f>BILANCA!E21</f>
        <v>12001.06</v>
      </c>
      <c r="E1026" s="2">
        <v>0</v>
      </c>
      <c r="F1026" s="2">
        <v>0</v>
      </c>
      <c r="G1026" s="3">
        <f t="shared" si="38"/>
        <v>538.36479999999995</v>
      </c>
      <c r="H1026" s="3">
        <f t="shared" si="35"/>
        <v>0.37999999999919964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50492.11</v>
      </c>
      <c r="D1027" s="2">
        <f>BILANCA!E22</f>
        <v>50492.11</v>
      </c>
      <c r="E1027" s="2">
        <v>0</v>
      </c>
      <c r="F1027" s="2">
        <v>0</v>
      </c>
      <c r="G1027" s="3">
        <f t="shared" si="38"/>
        <v>2575.0976100000003</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4009.27</v>
      </c>
      <c r="D1028" s="2">
        <f>BILANCA!E23</f>
        <v>4009.27</v>
      </c>
      <c r="E1028" s="2">
        <v>0</v>
      </c>
      <c r="F1028" s="2">
        <v>0</v>
      </c>
      <c r="G1028" s="3">
        <f t="shared" si="38"/>
        <v>216.50058000000001</v>
      </c>
      <c r="H1028" s="3">
        <f t="shared" si="35"/>
        <v>0.53999999999996362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3037.17</v>
      </c>
      <c r="D1029" s="2">
        <f>BILANCA!E24</f>
        <v>3037.17</v>
      </c>
      <c r="E1029" s="2">
        <v>0</v>
      </c>
      <c r="F1029" s="2">
        <v>0</v>
      </c>
      <c r="G1029" s="3">
        <f t="shared" si="38"/>
        <v>173.11868999999999</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79219.78</v>
      </c>
      <c r="D1030" s="2">
        <f>BILANCA!E25</f>
        <v>82944.78</v>
      </c>
      <c r="E1030" s="2">
        <v>0</v>
      </c>
      <c r="F1030" s="2">
        <v>0</v>
      </c>
      <c r="G1030" s="3">
        <f t="shared" si="38"/>
        <v>4902.1868000000004</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25778.28</v>
      </c>
      <c r="D1031" s="2">
        <f>BILANCA!E26</f>
        <v>39528.89</v>
      </c>
      <c r="E1031" s="2">
        <v>0</v>
      </c>
      <c r="F1031" s="2">
        <v>0</v>
      </c>
      <c r="G1031" s="3">
        <f t="shared" si="38"/>
        <v>2201.55726</v>
      </c>
      <c r="H1031" s="3">
        <f t="shared" si="35"/>
        <v>0.38999999999941792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498789.21</v>
      </c>
      <c r="D1033" s="2">
        <f>BILANCA!E28</f>
        <v>526022.99</v>
      </c>
      <c r="E1033" s="2">
        <v>0</v>
      </c>
      <c r="F1033" s="2">
        <v>0</v>
      </c>
      <c r="G1033" s="3">
        <f t="shared" si="38"/>
        <v>35669.209369999997</v>
      </c>
      <c r="H1033" s="3">
        <f t="shared" si="35"/>
        <v>0.22000000003026798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19645.739999999998</v>
      </c>
      <c r="D1034" s="2">
        <f>BILANCA!E29</f>
        <v>13097.16</v>
      </c>
      <c r="E1034" s="2">
        <v>0</v>
      </c>
      <c r="F1034" s="2">
        <v>0</v>
      </c>
      <c r="G1034" s="3">
        <f t="shared" si="38"/>
        <v>1100.1614399999999</v>
      </c>
      <c r="H1034" s="3">
        <f t="shared" si="35"/>
        <v>0.42000000000189175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32742.89</v>
      </c>
      <c r="D1035" s="2">
        <f>BILANCA!E30</f>
        <v>32742.89</v>
      </c>
      <c r="E1035" s="2">
        <v>0</v>
      </c>
      <c r="F1035" s="2">
        <v>0</v>
      </c>
      <c r="G1035" s="3">
        <f t="shared" si="38"/>
        <v>2455.71675</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13097.15</v>
      </c>
      <c r="D1039" s="2">
        <f>BILANCA!E34</f>
        <v>19645.73</v>
      </c>
      <c r="E1039" s="2">
        <v>0</v>
      </c>
      <c r="F1039" s="2">
        <v>0</v>
      </c>
      <c r="G1039" s="3">
        <f t="shared" si="38"/>
        <v>1519.2696900000001</v>
      </c>
      <c r="H1039" s="3">
        <f t="shared" si="35"/>
        <v>0.42000000000007276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57160.11</v>
      </c>
      <c r="D1040" s="2">
        <f>BILANCA!E35</f>
        <v>42821.05</v>
      </c>
      <c r="E1040" s="2">
        <v>0</v>
      </c>
      <c r="F1040" s="2">
        <v>0</v>
      </c>
      <c r="G1040" s="3">
        <f t="shared" si="38"/>
        <v>4284.0663000000004</v>
      </c>
      <c r="H1040" s="3">
        <f t="shared" si="35"/>
        <v>0.16000000000349246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57160.11</v>
      </c>
      <c r="D1041" s="2">
        <f>BILANCA!E36</f>
        <v>42821.05</v>
      </c>
      <c r="E1041" s="2">
        <v>0</v>
      </c>
      <c r="F1041" s="2">
        <v>0</v>
      </c>
      <c r="G1041" s="3">
        <f t="shared" si="38"/>
        <v>4426.8685100000002</v>
      </c>
      <c r="H1041" s="3">
        <f t="shared" si="35"/>
        <v>0.16000000000349246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468.8</v>
      </c>
      <c r="D1050" s="2">
        <f>BILANCA!E45</f>
        <v>468.8</v>
      </c>
      <c r="E1050" s="2">
        <v>0</v>
      </c>
      <c r="F1050" s="2">
        <v>0</v>
      </c>
      <c r="G1050" s="3">
        <f t="shared" si="38"/>
        <v>56.256000000000007</v>
      </c>
      <c r="H1050" s="3">
        <f t="shared" si="35"/>
        <v>0.39999999999997726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468.8</v>
      </c>
      <c r="D1052" s="2">
        <f>BILANCA!E47</f>
        <v>468.8</v>
      </c>
      <c r="E1052" s="2">
        <v>0</v>
      </c>
      <c r="F1052" s="2">
        <v>0</v>
      </c>
      <c r="G1052" s="3">
        <f t="shared" si="38"/>
        <v>59.06880000000001</v>
      </c>
      <c r="H1052" s="3">
        <f t="shared" si="35"/>
        <v>0.39999999999997726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45143.28</v>
      </c>
      <c r="D1059" s="2">
        <f>BILANCA!E54</f>
        <v>47263.75</v>
      </c>
      <c r="E1059" s="2">
        <v>0</v>
      </c>
      <c r="F1059" s="2">
        <v>0</v>
      </c>
      <c r="G1059" s="3">
        <f t="shared" si="38"/>
        <v>6843.8682200000003</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45143.28</v>
      </c>
      <c r="D1060" s="2">
        <f>BILANCA!E55</f>
        <v>47263.75</v>
      </c>
      <c r="E1060" s="2">
        <v>0</v>
      </c>
      <c r="F1060" s="2">
        <v>0</v>
      </c>
      <c r="G1060" s="3">
        <f t="shared" si="38"/>
        <v>6983.5390000000007</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200652.91</v>
      </c>
      <c r="D1074" s="2">
        <f>BILANCA!E69</f>
        <v>201462.59</v>
      </c>
      <c r="E1074" s="2">
        <v>0</v>
      </c>
      <c r="F1074" s="2">
        <v>0</v>
      </c>
      <c r="G1074" s="3">
        <f t="shared" si="38"/>
        <v>38628.997759999998</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109511.08</v>
      </c>
      <c r="D1075" s="2">
        <f>BILANCA!E70</f>
        <v>78021.899999999994</v>
      </c>
      <c r="E1075" s="2">
        <v>0</v>
      </c>
      <c r="F1075" s="2">
        <v>0</v>
      </c>
      <c r="G1075" s="3">
        <f t="shared" si="38"/>
        <v>17261.067200000001</v>
      </c>
      <c r="H1075" s="3">
        <f t="shared" si="35"/>
        <v>0.180000000007567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109511.08</v>
      </c>
      <c r="D1076" s="2">
        <f>BILANCA!E71</f>
        <v>78021.899999999994</v>
      </c>
      <c r="E1076" s="2">
        <v>0</v>
      </c>
      <c r="F1076" s="2">
        <v>0</v>
      </c>
      <c r="G1076" s="3">
        <f t="shared" si="38"/>
        <v>17526.622080000001</v>
      </c>
      <c r="H1076" s="3">
        <f t="shared" si="35"/>
        <v>0.180000000007567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109511.08</v>
      </c>
      <c r="D1078" s="2">
        <f>BILANCA!E73</f>
        <v>78021.899999999994</v>
      </c>
      <c r="E1078" s="2">
        <v>0</v>
      </c>
      <c r="F1078" s="2">
        <v>0</v>
      </c>
      <c r="G1078" s="3">
        <f t="shared" si="38"/>
        <v>18057.73184</v>
      </c>
      <c r="H1078" s="3">
        <f t="shared" si="35"/>
        <v>0.180000000007567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2379.9699999999998</v>
      </c>
      <c r="E1087" s="2">
        <v>0</v>
      </c>
      <c r="F1087" s="2">
        <v>0</v>
      </c>
      <c r="G1087" s="3">
        <f t="shared" si="38"/>
        <v>366.51537999999994</v>
      </c>
      <c r="H1087" s="3">
        <f t="shared" si="35"/>
        <v>3.0000000000200089E-2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2379.9699999999998</v>
      </c>
      <c r="E1092" s="2">
        <v>0</v>
      </c>
      <c r="F1092" s="2">
        <v>0</v>
      </c>
      <c r="G1092" s="3">
        <f t="shared" si="38"/>
        <v>390.31507999999997</v>
      </c>
      <c r="H1092" s="3">
        <f t="shared" si="35"/>
        <v>3.0000000000200089E-2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50.14</v>
      </c>
      <c r="D1152" s="2">
        <f>BILANCA!E147</f>
        <v>121060.72</v>
      </c>
      <c r="E1152" s="2">
        <v>0</v>
      </c>
      <c r="F1152" s="2">
        <v>0</v>
      </c>
      <c r="G1152" s="3">
        <f t="shared" si="38"/>
        <v>34388.364359999992</v>
      </c>
      <c r="H1152" s="3">
        <f t="shared" si="41"/>
        <v>0.41999999999883642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113913.52</v>
      </c>
      <c r="E1155" s="2">
        <v>0</v>
      </c>
      <c r="F1155" s="2">
        <v>0</v>
      </c>
      <c r="G1155" s="3">
        <f t="shared" si="38"/>
        <v>33034.9208</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113913.52</v>
      </c>
      <c r="E1161" s="2">
        <v>0</v>
      </c>
      <c r="F1161" s="2">
        <v>0</v>
      </c>
      <c r="G1161" s="3">
        <f t="shared" si="38"/>
        <v>34401.883040000001</v>
      </c>
      <c r="H1161" s="3">
        <f t="shared" si="41"/>
        <v>0.47999999999592546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2876</v>
      </c>
      <c r="E1165" s="2">
        <v>0</v>
      </c>
      <c r="F1165" s="2">
        <v>0</v>
      </c>
      <c r="G1165" s="3">
        <f t="shared" si="38"/>
        <v>891.56</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50.14</v>
      </c>
      <c r="D1166" s="2">
        <f>BILANCA!E161</f>
        <v>4271.2</v>
      </c>
      <c r="E1166" s="2">
        <v>0</v>
      </c>
      <c r="F1166" s="2">
        <v>0</v>
      </c>
      <c r="G1166" s="3">
        <f t="shared" si="38"/>
        <v>1340.43624</v>
      </c>
      <c r="H1166" s="3">
        <f t="shared" si="41"/>
        <v>0.33999999999981867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91091.69</v>
      </c>
      <c r="D1176" s="2">
        <f>BILANCA!E171</f>
        <v>0</v>
      </c>
      <c r="E1176" s="2">
        <v>0</v>
      </c>
      <c r="F1176" s="2">
        <v>0</v>
      </c>
      <c r="G1176" s="3">
        <f t="shared" si="38"/>
        <v>15121.220540000002</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91091.69</v>
      </c>
      <c r="D1179" s="2">
        <f>BILANCA!E174</f>
        <v>0</v>
      </c>
      <c r="E1179" s="2">
        <v>0</v>
      </c>
      <c r="F1179" s="2">
        <v>0</v>
      </c>
      <c r="G1179" s="3">
        <f t="shared" si="38"/>
        <v>15394.495610000002</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809807.97</v>
      </c>
      <c r="D1180" s="2">
        <f>BILANCA!E176</f>
        <v>769720.21000000043</v>
      </c>
      <c r="E1180" s="2">
        <v>0</v>
      </c>
      <c r="F1180" s="2">
        <v>0</v>
      </c>
      <c r="G1180" s="3">
        <f t="shared" si="38"/>
        <v>399372.22630000021</v>
      </c>
      <c r="H1180" s="3">
        <f t="shared" si="41"/>
        <v>0.24000000045634806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100624.98</v>
      </c>
      <c r="D1181" s="2">
        <f>BILANCA!E177</f>
        <v>129608.87</v>
      </c>
      <c r="E1181" s="2">
        <v>0</v>
      </c>
      <c r="F1181" s="2">
        <v>0</v>
      </c>
      <c r="G1181" s="3">
        <f t="shared" si="38"/>
        <v>61533.10512</v>
      </c>
      <c r="H1181" s="3">
        <f t="shared" si="41"/>
        <v>0.15000000000873115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95916.37</v>
      </c>
      <c r="D1182" s="2">
        <f>BILANCA!E178</f>
        <v>128766.03</v>
      </c>
      <c r="E1182" s="2">
        <v>0</v>
      </c>
      <c r="F1182" s="2">
        <v>0</v>
      </c>
      <c r="G1182" s="3">
        <f t="shared" si="38"/>
        <v>60793.129959999991</v>
      </c>
      <c r="H1182" s="3">
        <f t="shared" si="41"/>
        <v>0.39999999999417923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77432.86</v>
      </c>
      <c r="D1183" s="2">
        <f>BILANCA!E179</f>
        <v>118864.04</v>
      </c>
      <c r="E1183" s="2">
        <v>0</v>
      </c>
      <c r="F1183" s="2">
        <v>0</v>
      </c>
      <c r="G1183" s="3">
        <f t="shared" si="38"/>
        <v>54522.842619999996</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5685.36</v>
      </c>
      <c r="D1184" s="2">
        <f>BILANCA!E180</f>
        <v>9836.8799999999992</v>
      </c>
      <c r="E1184" s="2">
        <v>0</v>
      </c>
      <c r="F1184" s="2">
        <v>0</v>
      </c>
      <c r="G1184" s="3">
        <f t="shared" si="38"/>
        <v>4412.4868799999995</v>
      </c>
      <c r="H1184" s="3">
        <f t="shared" si="41"/>
        <v>0.48000000000047294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21.72</v>
      </c>
      <c r="D1185" s="2">
        <f>BILANCA!E181</f>
        <v>26.39</v>
      </c>
      <c r="E1185" s="2">
        <v>0</v>
      </c>
      <c r="F1185" s="2">
        <v>0</v>
      </c>
      <c r="G1185" s="3">
        <f t="shared" si="38"/>
        <v>13.0375</v>
      </c>
      <c r="H1185" s="3">
        <f t="shared" si="41"/>
        <v>0.67000000000000171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21.72</v>
      </c>
      <c r="D1188" s="2">
        <f>BILANCA!E184</f>
        <v>26.39</v>
      </c>
      <c r="E1188" s="2">
        <v>0</v>
      </c>
      <c r="F1188" s="2">
        <v>0</v>
      </c>
      <c r="G1188" s="3">
        <f t="shared" si="38"/>
        <v>13.260999999999999</v>
      </c>
      <c r="H1188" s="3">
        <f t="shared" si="41"/>
        <v>0.67000000000000171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38.72</v>
      </c>
      <c r="E1198" s="2">
        <v>0</v>
      </c>
      <c r="F1198" s="2">
        <v>0</v>
      </c>
      <c r="G1198" s="3">
        <f t="shared" si="38"/>
        <v>14.558719999999999</v>
      </c>
      <c r="H1198" s="3">
        <f t="shared" si="41"/>
        <v>0.28000000000000114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12776.43</v>
      </c>
      <c r="D1200" s="2">
        <f>BILANCA!E196</f>
        <v>0</v>
      </c>
      <c r="E1200" s="2">
        <v>0</v>
      </c>
      <c r="F1200" s="2">
        <v>0</v>
      </c>
      <c r="G1200" s="3">
        <f t="shared" si="38"/>
        <v>2427.5217000000002</v>
      </c>
      <c r="H1200" s="3">
        <f t="shared" si="41"/>
        <v>0.43000000000029104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81.73</v>
      </c>
      <c r="D1201" s="2">
        <f>BILANCA!E197</f>
        <v>0</v>
      </c>
      <c r="E1201" s="2">
        <v>0</v>
      </c>
      <c r="F1201" s="2">
        <v>0</v>
      </c>
      <c r="G1201" s="3">
        <f t="shared" si="38"/>
        <v>15.610430000000001</v>
      </c>
      <c r="H1201" s="3">
        <f t="shared" si="41"/>
        <v>0.26999999999999602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81.73</v>
      </c>
      <c r="D1203" s="2">
        <f>BILANCA!E199</f>
        <v>0</v>
      </c>
      <c r="E1203" s="2">
        <v>0</v>
      </c>
      <c r="F1203" s="2">
        <v>0</v>
      </c>
      <c r="G1203" s="3">
        <f t="shared" si="44"/>
        <v>15.773890000000002</v>
      </c>
      <c r="H1203" s="3">
        <f t="shared" si="45"/>
        <v>0.26999999999999602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842.84</v>
      </c>
      <c r="E1251" s="2">
        <v>0</v>
      </c>
      <c r="F1251" s="2">
        <v>0</v>
      </c>
      <c r="G1251" s="3">
        <f>B1251/1000*C1251+B1251/500*D1251</f>
        <v>406.24887999999999</v>
      </c>
      <c r="H1251" s="3">
        <f>ABS(C1251-ROUND(C1251,0))+ABS(D1251-ROUND(D1251,0))</f>
        <v>0.15999999999996817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4626.88</v>
      </c>
      <c r="D1252" s="2">
        <f>BILANCA!E248</f>
        <v>0</v>
      </c>
      <c r="E1252" s="2">
        <v>0</v>
      </c>
      <c r="F1252" s="2">
        <v>0</v>
      </c>
      <c r="G1252" s="3">
        <f t="shared" si="38"/>
        <v>1119.70496</v>
      </c>
      <c r="H1252" s="3">
        <f t="shared" si="41"/>
        <v>0.11999999999989086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4626.88</v>
      </c>
      <c r="D1254" s="2">
        <f>BILANCA!E250</f>
        <v>0</v>
      </c>
      <c r="E1254" s="2">
        <v>0</v>
      </c>
      <c r="F1254" s="2">
        <v>0</v>
      </c>
      <c r="G1254" s="3">
        <f t="shared" si="38"/>
        <v>1128.9587200000001</v>
      </c>
      <c r="H1254" s="3">
        <f t="shared" si="41"/>
        <v>0.11999999999989086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709182.99</v>
      </c>
      <c r="D1255" s="2">
        <f>BILANCA!E251</f>
        <v>640111.34000000043</v>
      </c>
      <c r="E1255" s="2">
        <v>0</v>
      </c>
      <c r="F1255" s="2">
        <v>0</v>
      </c>
      <c r="G1255" s="3">
        <f t="shared" si="38"/>
        <v>487404.38915000018</v>
      </c>
      <c r="H1255" s="3">
        <f t="shared" si="41"/>
        <v>0.35000000044237822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605664.19999999995</v>
      </c>
      <c r="D1256" s="2">
        <f>BILANCA!E252</f>
        <v>564766.76</v>
      </c>
      <c r="E1256" s="2">
        <v>0</v>
      </c>
      <c r="F1256" s="2">
        <v>0</v>
      </c>
      <c r="G1256" s="3">
        <f t="shared" si="38"/>
        <v>426858.63912000001</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605664.19999999995</v>
      </c>
      <c r="D1257" s="2">
        <f>BILANCA!E253</f>
        <v>564766.76</v>
      </c>
      <c r="E1257" s="2">
        <v>0</v>
      </c>
      <c r="F1257" s="2">
        <v>0</v>
      </c>
      <c r="G1257" s="3">
        <f t="shared" si="38"/>
        <v>428593.83684</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103468.65</v>
      </c>
      <c r="D1259" s="2">
        <f>BILANCA!E255</f>
        <v>-45716.139999999548</v>
      </c>
      <c r="E1259" s="2">
        <v>0</v>
      </c>
      <c r="F1259" s="2">
        <v>0</v>
      </c>
      <c r="G1259" s="3">
        <f t="shared" si="38"/>
        <v>2997.0561300002264</v>
      </c>
      <c r="H1259" s="3">
        <f t="shared" si="41"/>
        <v>0.48999999955412932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107614.62</v>
      </c>
      <c r="D1260" s="2">
        <f>BILANCA!E256</f>
        <v>0</v>
      </c>
      <c r="E1260" s="2">
        <v>0</v>
      </c>
      <c r="F1260" s="2">
        <v>0</v>
      </c>
      <c r="G1260" s="3">
        <f t="shared" si="38"/>
        <v>26903.654999999999</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107614.62</v>
      </c>
      <c r="D1261" s="2">
        <f>BILANCA!E257</f>
        <v>0</v>
      </c>
      <c r="E1261" s="2">
        <v>0</v>
      </c>
      <c r="F1261" s="2">
        <v>0</v>
      </c>
      <c r="G1261" s="3">
        <f t="shared" si="38"/>
        <v>27011.269619999999</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4145.97</v>
      </c>
      <c r="D1264" s="2">
        <f>BILANCA!E260</f>
        <v>45716.139999999548</v>
      </c>
      <c r="E1264" s="2">
        <v>0</v>
      </c>
      <c r="F1264" s="2">
        <v>0</v>
      </c>
      <c r="G1264" s="3">
        <f t="shared" si="38"/>
        <v>24276.875499999769</v>
      </c>
      <c r="H1264" s="3">
        <f t="shared" si="41"/>
        <v>0.16999999954805389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45716.139999999548</v>
      </c>
      <c r="E1265" s="2">
        <v>0</v>
      </c>
      <c r="F1265" s="2">
        <v>0</v>
      </c>
      <c r="G1265" s="3">
        <f t="shared" si="38"/>
        <v>23315.231399999771</v>
      </c>
      <c r="H1265" s="3">
        <f t="shared" si="41"/>
        <v>0.13999999954830855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4145.97</v>
      </c>
      <c r="D1266" s="2">
        <f>BILANCA!E262</f>
        <v>0</v>
      </c>
      <c r="E1266" s="2">
        <v>0</v>
      </c>
      <c r="F1266" s="2">
        <v>0</v>
      </c>
      <c r="G1266" s="3">
        <f t="shared" si="38"/>
        <v>1061.36832</v>
      </c>
      <c r="H1266" s="3">
        <f t="shared" si="41"/>
        <v>2.9999999999745341E-2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50.14</v>
      </c>
      <c r="D1278" s="2">
        <f>BILANCA!E274</f>
        <v>121060.72</v>
      </c>
      <c r="E1278" s="2">
        <v>0</v>
      </c>
      <c r="F1278" s="2">
        <v>0</v>
      </c>
      <c r="G1278" s="3">
        <f t="shared" si="38"/>
        <v>64901.983440000004</v>
      </c>
      <c r="H1278" s="3">
        <f t="shared" si="41"/>
        <v>0.41999999999883642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113913.52</v>
      </c>
      <c r="E1281" s="2">
        <v>0</v>
      </c>
      <c r="F1281" s="2">
        <v>0</v>
      </c>
      <c r="G1281" s="3">
        <f t="shared" si="48"/>
        <v>61741.127840000008</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113913.52</v>
      </c>
      <c r="E1287" s="2">
        <v>0</v>
      </c>
      <c r="F1287" s="2">
        <v>0</v>
      </c>
      <c r="G1287" s="3">
        <f t="shared" si="48"/>
        <v>63108.090080000009</v>
      </c>
      <c r="H1287" s="3">
        <f t="shared" si="49"/>
        <v>0.47999999999592546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2876</v>
      </c>
      <c r="E1291" s="2">
        <v>0</v>
      </c>
      <c r="F1291" s="2">
        <v>0</v>
      </c>
      <c r="G1291" s="3">
        <f t="shared" si="48"/>
        <v>1616.3120000000001</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50.14</v>
      </c>
      <c r="D1292" s="2">
        <f>BILANCA!E288</f>
        <v>4271.2</v>
      </c>
      <c r="E1292" s="2">
        <v>0</v>
      </c>
      <c r="F1292" s="2">
        <v>0</v>
      </c>
      <c r="G1292" s="3">
        <f t="shared" si="48"/>
        <v>2423.0962799999993</v>
      </c>
      <c r="H1292" s="3">
        <f t="shared" si="49"/>
        <v>0.33999999999981867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50.14</v>
      </c>
      <c r="D1305" s="2">
        <f>BILANCA!E302</f>
        <v>0</v>
      </c>
      <c r="E1305" s="2">
        <v>0</v>
      </c>
      <c r="F1305" s="2">
        <v>0</v>
      </c>
      <c r="G1305" s="3">
        <f t="shared" si="38"/>
        <v>14.7913</v>
      </c>
      <c r="H1305" s="3">
        <f t="shared" si="41"/>
        <v>0.14000000000000057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121060.72</v>
      </c>
      <c r="E1306" s="2">
        <v>0</v>
      </c>
      <c r="F1306" s="2">
        <v>0</v>
      </c>
      <c r="G1306" s="3">
        <f t="shared" si="38"/>
        <v>71667.94623999999</v>
      </c>
      <c r="H1306" s="3">
        <f t="shared" si="41"/>
        <v>0.27999999999883585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2379.9699999999998</v>
      </c>
      <c r="E1311" s="2">
        <v>0</v>
      </c>
      <c r="F1311" s="2">
        <v>0</v>
      </c>
      <c r="G1311" s="3">
        <f t="shared" si="52"/>
        <v>1432.7419399999999</v>
      </c>
      <c r="H1311" s="3">
        <f t="shared" si="41"/>
        <v>3.0000000000200089E-2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18483.509999999998</v>
      </c>
      <c r="D1339" s="2">
        <f>BILANCA!E336</f>
        <v>0</v>
      </c>
      <c r="E1339" s="2">
        <v>0</v>
      </c>
      <c r="F1339" s="2">
        <v>0</v>
      </c>
      <c r="G1339" s="3">
        <f t="shared" si="52"/>
        <v>6081.0747899999997</v>
      </c>
      <c r="H1339" s="3">
        <f t="shared" si="41"/>
        <v>0.49000000000160071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77432.86</v>
      </c>
      <c r="D1340" s="2">
        <f>BILANCA!E337</f>
        <v>128766.03</v>
      </c>
      <c r="E1340" s="2">
        <v>0</v>
      </c>
      <c r="F1340" s="2">
        <v>0</v>
      </c>
      <c r="G1340" s="3">
        <f t="shared" si="52"/>
        <v>110538.42360000001</v>
      </c>
      <c r="H1340" s="3">
        <f t="shared" si="41"/>
        <v>0.16999999999825377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81.73</v>
      </c>
      <c r="D1342" s="2">
        <f>BILANCA!E339</f>
        <v>0</v>
      </c>
      <c r="E1342" s="2">
        <v>0</v>
      </c>
      <c r="F1342" s="2">
        <v>0</v>
      </c>
      <c r="G1342" s="3">
        <f t="shared" si="52"/>
        <v>27.134360000000004</v>
      </c>
      <c r="H1342" s="3">
        <f t="shared" si="41"/>
        <v>0.26999999999999602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842.84</v>
      </c>
      <c r="E1383" s="2">
        <v>0</v>
      </c>
      <c r="F1383" s="2">
        <v>0</v>
      </c>
      <c r="G1383" s="3">
        <f t="shared" si="59"/>
        <v>628.75864000000001</v>
      </c>
      <c r="H1383" s="3">
        <f t="shared" si="60"/>
        <v>0.15999999999996817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1441420.97</v>
      </c>
      <c r="D1510" s="2">
        <f>'RAS-funkcijski'!E114</f>
        <v>1785661.55</v>
      </c>
      <c r="E1510" s="2">
        <v>0</v>
      </c>
      <c r="F1510" s="2">
        <v>0</v>
      </c>
      <c r="G1510" s="3">
        <f t="shared" si="52"/>
        <v>551401.84770000004</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1388516.74</v>
      </c>
      <c r="D1511" s="2">
        <f>'RAS-funkcijski'!E115</f>
        <v>1732483.57</v>
      </c>
      <c r="E1511" s="2">
        <v>0</v>
      </c>
      <c r="F1511" s="2">
        <v>0</v>
      </c>
      <c r="G1511" s="3">
        <f t="shared" si="52"/>
        <v>538736.71068000002</v>
      </c>
      <c r="H1511" s="3">
        <f t="shared" si="63"/>
        <v>0.68999999994412065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1388516.74</v>
      </c>
      <c r="D1513" s="2">
        <f>'RAS-funkcijski'!E117</f>
        <v>1732483.57</v>
      </c>
      <c r="E1513" s="2">
        <v>0</v>
      </c>
      <c r="F1513" s="2">
        <v>0</v>
      </c>
      <c r="G1513" s="3">
        <f t="shared" si="52"/>
        <v>548443.67844000005</v>
      </c>
      <c r="H1513" s="3">
        <f t="shared" si="63"/>
        <v>0.68999999994412065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52904.23</v>
      </c>
      <c r="D1522" s="2">
        <f>'RAS-funkcijski'!E126</f>
        <v>53177.98</v>
      </c>
      <c r="E1522" s="2">
        <v>0</v>
      </c>
      <c r="F1522" s="2">
        <v>0</v>
      </c>
      <c r="G1522" s="3">
        <f t="shared" si="52"/>
        <v>19429.743180000001</v>
      </c>
      <c r="H1522" s="3">
        <f t="shared" si="63"/>
        <v>0.25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1441420.97</v>
      </c>
      <c r="D1537" s="14">
        <f>'RAS-funkcijski'!E141</f>
        <v>1785661.55</v>
      </c>
      <c r="E1537" s="14">
        <v>0</v>
      </c>
      <c r="F1537" s="14">
        <v>0</v>
      </c>
      <c r="G1537" s="15">
        <f t="shared" si="52"/>
        <v>686745.9375900001</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54517.89</v>
      </c>
      <c r="E1538" s="7">
        <v>0</v>
      </c>
      <c r="F1538" s="7">
        <v>0</v>
      </c>
      <c r="G1538" s="8">
        <f t="shared" si="52"/>
        <v>109.03578</v>
      </c>
      <c r="H1538" s="8">
        <f t="shared" si="63"/>
        <v>0.11000000000058208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54517.89</v>
      </c>
      <c r="E1555" s="2">
        <v>0</v>
      </c>
      <c r="F1555" s="2">
        <v>0</v>
      </c>
      <c r="G1555" s="3">
        <f t="shared" si="52"/>
        <v>1962.6440399999999</v>
      </c>
      <c r="H1555" s="3">
        <f t="shared" si="63"/>
        <v>0.11000000000058208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54517.89</v>
      </c>
      <c r="E1556" s="2">
        <v>0</v>
      </c>
      <c r="F1556" s="2">
        <v>0</v>
      </c>
      <c r="G1556" s="3">
        <f t="shared" si="52"/>
        <v>2071.6798199999998</v>
      </c>
      <c r="H1556" s="3">
        <f t="shared" si="63"/>
        <v>0.11000000000058208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54517.89</v>
      </c>
      <c r="E1557" s="2">
        <v>0</v>
      </c>
      <c r="F1557" s="2">
        <v>0</v>
      </c>
      <c r="G1557" s="3">
        <f t="shared" si="52"/>
        <v>2180.7156</v>
      </c>
      <c r="H1557" s="3">
        <f t="shared" si="63"/>
        <v>0.11000000000058208</v>
      </c>
      <c r="I1557" s="11">
        <f t="shared" ref="I1557:I1562" si="66">G1557*H1557</f>
        <v>239.87871600126934</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95998.1</v>
      </c>
      <c r="D1582" s="7"/>
      <c r="E1582" s="7">
        <v>0</v>
      </c>
      <c r="F1582" s="7">
        <v>0</v>
      </c>
      <c r="G1582" s="8">
        <f t="shared" ref="G1582:G1686" si="70">B1582/1000*C1582</f>
        <v>95.998100000000008</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1803936.3599999999</v>
      </c>
      <c r="D1583" s="2">
        <v>0</v>
      </c>
      <c r="E1583" s="2">
        <v>0</v>
      </c>
      <c r="F1583" s="2">
        <v>0</v>
      </c>
      <c r="G1583" s="3">
        <f t="shared" si="70"/>
        <v>3607.8727199999998</v>
      </c>
      <c r="H1583" s="3">
        <f t="shared" si="71"/>
        <v>0.35999999986961484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1769646.1</v>
      </c>
      <c r="D1585" s="2">
        <v>0</v>
      </c>
      <c r="E1585" s="2">
        <v>0</v>
      </c>
      <c r="F1585" s="2">
        <v>0</v>
      </c>
      <c r="G1585" s="3">
        <f t="shared" si="70"/>
        <v>7078.5844000000006</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1510662.49</v>
      </c>
      <c r="D1586" s="2">
        <v>0</v>
      </c>
      <c r="E1586" s="2">
        <v>0</v>
      </c>
      <c r="F1586" s="2">
        <v>0</v>
      </c>
      <c r="G1586" s="3">
        <f t="shared" si="70"/>
        <v>7553.3124500000004</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254170.13</v>
      </c>
      <c r="D1587" s="2">
        <v>0</v>
      </c>
      <c r="E1587" s="2">
        <v>0</v>
      </c>
      <c r="F1587" s="2">
        <v>0</v>
      </c>
      <c r="G1587" s="3">
        <f t="shared" si="70"/>
        <v>1525.0207800000001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223.5</v>
      </c>
      <c r="D1588" s="2">
        <v>0</v>
      </c>
      <c r="E1588" s="2">
        <v>0</v>
      </c>
      <c r="F1588" s="2">
        <v>0</v>
      </c>
      <c r="G1588" s="3">
        <f t="shared" si="70"/>
        <v>1.5645</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4157.9799999999996</v>
      </c>
      <c r="D1591" s="2">
        <v>0</v>
      </c>
      <c r="E1591" s="2">
        <v>0</v>
      </c>
      <c r="F1591" s="2">
        <v>0</v>
      </c>
      <c r="G1591" s="3">
        <f t="shared" si="70"/>
        <v>41.579799999999999</v>
      </c>
      <c r="H1591" s="3">
        <f t="shared" si="71"/>
        <v>2.0000000000436557E-2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432</v>
      </c>
      <c r="D1592" s="2">
        <v>0</v>
      </c>
      <c r="E1592" s="2">
        <v>0</v>
      </c>
      <c r="F1592" s="2">
        <v>0</v>
      </c>
      <c r="G1592" s="3">
        <f t="shared" si="70"/>
        <v>4.7519999999999998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31963.88</v>
      </c>
      <c r="D1594" s="2">
        <v>0</v>
      </c>
      <c r="E1594" s="2">
        <v>0</v>
      </c>
      <c r="F1594" s="2">
        <v>0</v>
      </c>
      <c r="G1594" s="3">
        <f t="shared" si="70"/>
        <v>415.53044</v>
      </c>
      <c r="H1594" s="3">
        <f t="shared" si="71"/>
        <v>0.11999999999898137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2326.38</v>
      </c>
      <c r="D1601" s="2">
        <v>0</v>
      </c>
      <c r="E1601" s="2">
        <v>0</v>
      </c>
      <c r="F1601" s="2">
        <v>0</v>
      </c>
      <c r="G1601" s="3">
        <f>B1601/1000*C1601</f>
        <v>46.5276</v>
      </c>
      <c r="H1601" s="3">
        <f>ABS(C1601-ROUND(C1601,0))</f>
        <v>0.38000000000010914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1770325.59</v>
      </c>
      <c r="D1602" s="2">
        <v>0</v>
      </c>
      <c r="E1602" s="2">
        <v>0</v>
      </c>
      <c r="F1602" s="2">
        <v>0</v>
      </c>
      <c r="G1602" s="3">
        <f t="shared" si="70"/>
        <v>37176.837390000001</v>
      </c>
      <c r="H1602" s="3">
        <f t="shared" si="71"/>
        <v>0.40999999991618097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1736796.44</v>
      </c>
      <c r="D1604" s="2">
        <v>0</v>
      </c>
      <c r="E1604" s="2">
        <v>0</v>
      </c>
      <c r="F1604" s="2">
        <v>0</v>
      </c>
      <c r="G1604" s="3">
        <f t="shared" si="70"/>
        <v>39946.318119999996</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1469231.31</v>
      </c>
      <c r="D1605" s="2">
        <v>0</v>
      </c>
      <c r="E1605" s="2">
        <v>0</v>
      </c>
      <c r="F1605" s="2">
        <v>0</v>
      </c>
      <c r="G1605" s="3">
        <f t="shared" si="70"/>
        <v>35261.551440000003</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250018.61</v>
      </c>
      <c r="D1606" s="2">
        <v>0</v>
      </c>
      <c r="E1606" s="2">
        <v>0</v>
      </c>
      <c r="F1606" s="2">
        <v>0</v>
      </c>
      <c r="G1606" s="3">
        <f t="shared" si="70"/>
        <v>6250.4652500000002</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218.83</v>
      </c>
      <c r="D1607" s="2">
        <v>0</v>
      </c>
      <c r="E1607" s="2">
        <v>0</v>
      </c>
      <c r="F1607" s="2">
        <v>0</v>
      </c>
      <c r="G1607" s="3">
        <f t="shared" si="70"/>
        <v>5.6895800000000003</v>
      </c>
      <c r="H1607" s="3">
        <f t="shared" si="71"/>
        <v>0.16999999999998749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4119.26</v>
      </c>
      <c r="D1610" s="2">
        <v>0</v>
      </c>
      <c r="E1610" s="2">
        <v>0</v>
      </c>
      <c r="F1610" s="2">
        <v>0</v>
      </c>
      <c r="G1610" s="3">
        <f t="shared" si="70"/>
        <v>119.45854000000001</v>
      </c>
      <c r="H1610" s="3">
        <f t="shared" si="71"/>
        <v>0.26000000000021828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432</v>
      </c>
      <c r="D1611" s="2">
        <v>0</v>
      </c>
      <c r="E1611" s="2">
        <v>0</v>
      </c>
      <c r="F1611" s="2">
        <v>0</v>
      </c>
      <c r="G1611" s="3">
        <f t="shared" si="70"/>
        <v>12.959999999999999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12776.43</v>
      </c>
      <c r="D1612" s="2">
        <v>0</v>
      </c>
      <c r="E1612" s="2">
        <v>0</v>
      </c>
      <c r="F1612" s="2">
        <v>0</v>
      </c>
      <c r="G1612" s="3">
        <f t="shared" si="70"/>
        <v>396.06932999999998</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32045.61</v>
      </c>
      <c r="D1613" s="2">
        <v>0</v>
      </c>
      <c r="E1613" s="2">
        <v>0</v>
      </c>
      <c r="F1613" s="2">
        <v>0</v>
      </c>
      <c r="G1613" s="3">
        <f t="shared" si="70"/>
        <v>1025.4595200000001</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1483.54</v>
      </c>
      <c r="D1620" s="2">
        <v>0</v>
      </c>
      <c r="E1620" s="2">
        <v>0</v>
      </c>
      <c r="F1620" s="2">
        <v>0</v>
      </c>
      <c r="G1620" s="3">
        <f>B1620/1000*C1620</f>
        <v>57.858060000000002</v>
      </c>
      <c r="H1620" s="3">
        <f>ABS(C1620-ROUND(C1620,0))</f>
        <v>0.46000000000003638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129608.86999999988</v>
      </c>
      <c r="D1621" s="2">
        <v>0</v>
      </c>
      <c r="E1621" s="2">
        <v>0</v>
      </c>
      <c r="F1621" s="2">
        <v>0</v>
      </c>
      <c r="G1621" s="3">
        <f t="shared" si="70"/>
        <v>5184.3547999999955</v>
      </c>
      <c r="H1621" s="3">
        <f t="shared" si="71"/>
        <v>0.13000000012107193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842.84</v>
      </c>
      <c r="D1622" s="2">
        <v>0</v>
      </c>
      <c r="E1622" s="2">
        <v>0</v>
      </c>
      <c r="F1622" s="2">
        <v>0</v>
      </c>
      <c r="G1622" s="3">
        <f t="shared" si="70"/>
        <v>34.556440000000002</v>
      </c>
      <c r="H1622" s="3">
        <f t="shared" si="71"/>
        <v>0.15999999999996817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842.84</v>
      </c>
      <c r="D1680" s="2">
        <v>0</v>
      </c>
      <c r="E1680" s="2">
        <v>0</v>
      </c>
      <c r="F1680" s="2">
        <v>0</v>
      </c>
      <c r="G1680" s="3">
        <f>B1680/1000*C1680</f>
        <v>83.441160000000011</v>
      </c>
      <c r="H1680" s="3">
        <f>ABS(C1680-ROUND(C1680,0))</f>
        <v>0.15999999999996817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128766.03</v>
      </c>
      <c r="D1681" s="2">
        <v>0</v>
      </c>
      <c r="E1681" s="2">
        <v>0</v>
      </c>
      <c r="F1681" s="2">
        <v>0</v>
      </c>
      <c r="G1681" s="3">
        <f t="shared" si="70"/>
        <v>12876.603000000001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128766.03</v>
      </c>
      <c r="D1683" s="2">
        <v>0</v>
      </c>
      <c r="E1683" s="2">
        <v>0</v>
      </c>
      <c r="F1683" s="2">
        <v>0</v>
      </c>
      <c r="G1683" s="3">
        <f t="shared" si="70"/>
        <v>13134.135059999999</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10661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1439053.5</v>
      </c>
      <c r="I17" s="275">
        <f>'PR-RAS'!E6</f>
        <v>1636476.76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1404171.5799999998</v>
      </c>
      <c r="I18" s="275">
        <f>'PR-RAS'!E152</f>
        <v>1753697.67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103468.65000000026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45716.139999999548</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609155.06000000006</v>
      </c>
      <c r="I22" s="275">
        <f>BILANCA!E7</f>
        <v>568257.61999999988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200652.91</v>
      </c>
      <c r="I23" s="275">
        <f>BILANCA!E69</f>
        <v>201462.59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100624.98</v>
      </c>
      <c r="I24" s="275">
        <f>BILANCA!E177</f>
        <v>129608.87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709182.99</v>
      </c>
      <c r="I25" s="275">
        <f>BILANCA!E251</f>
        <v>640111.34000000043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1441420.97</v>
      </c>
      <c r="I30" s="275">
        <f>'RAS-funkcijski'!E114</f>
        <v>1785661.55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1441420.97</v>
      </c>
      <c r="I31" s="275">
        <f>'RAS-funkcijski'!E141</f>
        <v>1785661.55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54517.89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54517.89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95998.1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129608.86999999988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842.84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128766.03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1"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1439053.5</v>
      </c>
      <c r="E6" s="60">
        <f>E7+E43+E49+E82+E106+E125+E134+E140</f>
        <v>1636476.76</v>
      </c>
      <c r="F6" s="45">
        <f t="shared" ref="F6:F132" si="0">IF(D6&lt;&gt;0,IF(E6/D6&gt;=100,"&gt;&gt;100",E6/D6*100),"-")</f>
        <v>113.71896597312052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1194865.1100000001</v>
      </c>
      <c r="E49" s="60">
        <f>E50+E53+E58+E61+E64+E68+E71+E74+E77</f>
        <v>1364774.87</v>
      </c>
      <c r="F49" s="45">
        <f t="shared" si="0"/>
        <v>114.21999509216568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1194865.1100000001</v>
      </c>
      <c r="E68" s="60">
        <f t="shared" si="11"/>
        <v>1364774.87</v>
      </c>
      <c r="F68" s="45">
        <f t="shared" si="0"/>
        <v>114.21999509216568</v>
      </c>
    </row>
    <row r="69" spans="1:6" ht="12.75" customHeight="1" x14ac:dyDescent="0.2">
      <c r="A69" s="63" t="s">
        <v>141</v>
      </c>
      <c r="B69" s="64" t="s">
        <v>142</v>
      </c>
      <c r="C69" s="247" t="s">
        <v>141</v>
      </c>
      <c r="D69" s="194">
        <v>1181098.01</v>
      </c>
      <c r="E69" s="194">
        <v>1364092</v>
      </c>
      <c r="F69" s="45">
        <f t="shared" si="0"/>
        <v>115.49354824499281</v>
      </c>
    </row>
    <row r="70" spans="1:6" ht="24" x14ac:dyDescent="0.2">
      <c r="A70" s="63" t="s">
        <v>143</v>
      </c>
      <c r="B70" s="64" t="s">
        <v>144</v>
      </c>
      <c r="C70" s="247" t="s">
        <v>143</v>
      </c>
      <c r="D70" s="194">
        <v>13767.1</v>
      </c>
      <c r="E70" s="194">
        <v>682.87</v>
      </c>
      <c r="F70" s="45">
        <f t="shared" si="0"/>
        <v>4.9601586390743151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60.77</v>
      </c>
      <c r="E82" s="60">
        <f t="shared" si="15"/>
        <v>52.65</v>
      </c>
      <c r="F82" s="45">
        <f t="shared" si="0"/>
        <v>86.638143820964288</v>
      </c>
    </row>
    <row r="83" spans="1:6" ht="12.75" customHeight="1" x14ac:dyDescent="0.2">
      <c r="A83" s="63">
        <v>641</v>
      </c>
      <c r="B83" s="64" t="s">
        <v>169</v>
      </c>
      <c r="C83" s="247" t="s">
        <v>170</v>
      </c>
      <c r="D83" s="60">
        <f t="shared" ref="D83:E83" si="16">SUM(D84:D90)</f>
        <v>60.77</v>
      </c>
      <c r="E83" s="60">
        <f t="shared" si="16"/>
        <v>52.65</v>
      </c>
      <c r="F83" s="45">
        <f t="shared" si="0"/>
        <v>86.638143820964288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60.77</v>
      </c>
      <c r="E85" s="194">
        <v>52.65</v>
      </c>
      <c r="F85" s="45">
        <f t="shared" si="0"/>
        <v>86.638143820964288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38035.21</v>
      </c>
      <c r="E106" s="60">
        <f>E107+E112+E120+E124</f>
        <v>43563.49</v>
      </c>
      <c r="F106" s="45">
        <f t="shared" si="0"/>
        <v>114.53463777378907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38035.21</v>
      </c>
      <c r="E112" s="60">
        <f t="shared" si="20"/>
        <v>43563.49</v>
      </c>
      <c r="F112" s="45">
        <f t="shared" si="0"/>
        <v>114.53463777378907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38035.21</v>
      </c>
      <c r="E117" s="194">
        <v>43563.49</v>
      </c>
      <c r="F117" s="45">
        <f t="shared" si="0"/>
        <v>114.53463777378907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41656.769999999997</v>
      </c>
      <c r="E125" s="60">
        <f t="shared" si="22"/>
        <v>36867.56</v>
      </c>
      <c r="F125" s="45">
        <f t="shared" si="0"/>
        <v>88.503165271815362</v>
      </c>
    </row>
    <row r="126" spans="1:6" ht="12.75" customHeight="1" x14ac:dyDescent="0.2">
      <c r="A126" s="63">
        <v>661</v>
      </c>
      <c r="B126" s="65" t="s">
        <v>255</v>
      </c>
      <c r="C126" s="247" t="s">
        <v>256</v>
      </c>
      <c r="D126" s="60">
        <f t="shared" ref="D126:E126" si="23">SUM(D127:D128)</f>
        <v>39523.379999999997</v>
      </c>
      <c r="E126" s="60">
        <f t="shared" si="23"/>
        <v>32847.56</v>
      </c>
      <c r="F126" s="45">
        <f t="shared" si="0"/>
        <v>83.109187523941529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39523.379999999997</v>
      </c>
      <c r="E128" s="194">
        <v>32847.56</v>
      </c>
      <c r="F128" s="45">
        <f t="shared" si="0"/>
        <v>83.109187523941529</v>
      </c>
    </row>
    <row r="129" spans="1:6" ht="36" x14ac:dyDescent="0.2">
      <c r="A129" s="63">
        <v>663</v>
      </c>
      <c r="B129" s="182" t="s">
        <v>261</v>
      </c>
      <c r="C129" s="247" t="s">
        <v>262</v>
      </c>
      <c r="D129" s="60">
        <f t="shared" ref="D129:E129" si="24">SUM(D130:D133)</f>
        <v>2133.39</v>
      </c>
      <c r="E129" s="60">
        <f t="shared" si="24"/>
        <v>4020</v>
      </c>
      <c r="F129" s="45">
        <f t="shared" si="0"/>
        <v>188.4324947618579</v>
      </c>
    </row>
    <row r="130" spans="1:6" ht="12.75" customHeight="1" x14ac:dyDescent="0.2">
      <c r="A130" s="63">
        <v>6631</v>
      </c>
      <c r="B130" s="65" t="s">
        <v>263</v>
      </c>
      <c r="C130" s="247" t="s">
        <v>264</v>
      </c>
      <c r="D130" s="194">
        <v>2133.39</v>
      </c>
      <c r="E130" s="194">
        <v>4020</v>
      </c>
      <c r="F130" s="45">
        <f t="shared" si="0"/>
        <v>188.4324947618579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164435.64000000001</v>
      </c>
      <c r="E134" s="60">
        <f t="shared" si="25"/>
        <v>191218.19</v>
      </c>
      <c r="F134" s="45">
        <f t="shared" ref="F134:F229" si="26">IF(D134&lt;&gt;0,IF(E134/D134&gt;=100,"&gt;&gt;100",E134/D134*100),"-")</f>
        <v>116.28755785546248</v>
      </c>
    </row>
    <row r="135" spans="1:6" ht="24" x14ac:dyDescent="0.2">
      <c r="A135" s="63">
        <v>671</v>
      </c>
      <c r="B135" s="182" t="s">
        <v>273</v>
      </c>
      <c r="C135" s="247" t="s">
        <v>274</v>
      </c>
      <c r="D135" s="60">
        <f t="shared" ref="D135:E135" si="27">SUM(D136:D138)</f>
        <v>164435.64000000001</v>
      </c>
      <c r="E135" s="60">
        <f t="shared" si="27"/>
        <v>191218.19</v>
      </c>
      <c r="F135" s="45">
        <f t="shared" si="26"/>
        <v>116.28755785546248</v>
      </c>
    </row>
    <row r="136" spans="1:6" ht="12.75" customHeight="1" x14ac:dyDescent="0.2">
      <c r="A136" s="63">
        <v>6711</v>
      </c>
      <c r="B136" s="65" t="s">
        <v>275</v>
      </c>
      <c r="C136" s="247" t="s">
        <v>276</v>
      </c>
      <c r="D136" s="194">
        <v>159435.64000000001</v>
      </c>
      <c r="E136" s="194">
        <v>191218.19</v>
      </c>
      <c r="F136" s="45">
        <f t="shared" si="26"/>
        <v>119.93440738846095</v>
      </c>
    </row>
    <row r="137" spans="1:6" ht="24" x14ac:dyDescent="0.2">
      <c r="A137" s="63">
        <v>6712</v>
      </c>
      <c r="B137" s="182" t="s">
        <v>277</v>
      </c>
      <c r="C137" s="247" t="s">
        <v>278</v>
      </c>
      <c r="D137" s="194">
        <v>5000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1404171.5799999998</v>
      </c>
      <c r="E152" s="60">
        <f>E153+E164+E202+E221+E230+E262+E273</f>
        <v>1753697.67</v>
      </c>
      <c r="F152" s="45">
        <f t="shared" si="26"/>
        <v>124.89197865691031</v>
      </c>
    </row>
    <row r="153" spans="1:6" ht="12.75" customHeight="1" x14ac:dyDescent="0.2">
      <c r="A153" s="63">
        <v>31</v>
      </c>
      <c r="B153" s="64" t="s">
        <v>308</v>
      </c>
      <c r="C153" s="247" t="s">
        <v>3</v>
      </c>
      <c r="D153" s="60">
        <f t="shared" ref="D153:E153" si="30">D154+D159+D160</f>
        <v>1185456.04</v>
      </c>
      <c r="E153" s="60">
        <f t="shared" si="30"/>
        <v>1506888.4</v>
      </c>
      <c r="F153" s="45">
        <f t="shared" si="26"/>
        <v>127.11465876035351</v>
      </c>
    </row>
    <row r="154" spans="1:6" ht="12.75" customHeight="1" x14ac:dyDescent="0.2">
      <c r="A154" s="63">
        <v>311</v>
      </c>
      <c r="B154" s="64" t="s">
        <v>309</v>
      </c>
      <c r="C154" s="247" t="s">
        <v>310</v>
      </c>
      <c r="D154" s="60">
        <f t="shared" ref="D154:E154" si="31">SUM(D155:D158)</f>
        <v>980098.03</v>
      </c>
      <c r="E154" s="60">
        <f t="shared" si="31"/>
        <v>1253562.17</v>
      </c>
      <c r="F154" s="45">
        <f t="shared" si="26"/>
        <v>127.90171305619296</v>
      </c>
    </row>
    <row r="155" spans="1:6" ht="12.75" customHeight="1" x14ac:dyDescent="0.2">
      <c r="A155" s="63">
        <v>3111</v>
      </c>
      <c r="B155" s="64" t="s">
        <v>311</v>
      </c>
      <c r="C155" s="247" t="s">
        <v>312</v>
      </c>
      <c r="D155" s="194">
        <v>980098.03</v>
      </c>
      <c r="E155" s="194">
        <v>1253562.17</v>
      </c>
      <c r="F155" s="45">
        <f t="shared" si="26"/>
        <v>127.90171305619296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43716.05</v>
      </c>
      <c r="E159" s="194">
        <v>60506.03</v>
      </c>
      <c r="F159" s="45">
        <f t="shared" si="26"/>
        <v>138.40690089795393</v>
      </c>
    </row>
    <row r="160" spans="1:6" ht="12.75" customHeight="1" x14ac:dyDescent="0.2">
      <c r="A160" s="63">
        <v>313</v>
      </c>
      <c r="B160" s="65" t="s">
        <v>321</v>
      </c>
      <c r="C160" s="247" t="s">
        <v>322</v>
      </c>
      <c r="D160" s="60">
        <f t="shared" ref="D160:E160" si="32">SUM(D161:D163)</f>
        <v>161641.96</v>
      </c>
      <c r="E160" s="60">
        <f t="shared" si="32"/>
        <v>192820.2</v>
      </c>
      <c r="F160" s="45">
        <f t="shared" si="26"/>
        <v>119.28845703182516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161641.96</v>
      </c>
      <c r="E162" s="194">
        <v>192820.2</v>
      </c>
      <c r="F162" s="45">
        <f t="shared" si="26"/>
        <v>119.28845703182516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212473.62999999998</v>
      </c>
      <c r="E164" s="60">
        <f>E165+E170+E178+E188+E189+E194</f>
        <v>241381.22999999998</v>
      </c>
      <c r="F164" s="45">
        <f t="shared" si="26"/>
        <v>113.60526480391944</v>
      </c>
    </row>
    <row r="165" spans="1:6" ht="12.75" customHeight="1" x14ac:dyDescent="0.2">
      <c r="A165" s="63">
        <v>321</v>
      </c>
      <c r="B165" s="64" t="s">
        <v>331</v>
      </c>
      <c r="C165" s="247" t="s">
        <v>332</v>
      </c>
      <c r="D165" s="60">
        <f t="shared" ref="D165:E165" si="33">SUM(D166:D169)</f>
        <v>33239.11</v>
      </c>
      <c r="E165" s="60">
        <f t="shared" si="33"/>
        <v>43469.18</v>
      </c>
      <c r="F165" s="45">
        <f t="shared" si="26"/>
        <v>130.77720793366609</v>
      </c>
    </row>
    <row r="166" spans="1:6" ht="12.75" customHeight="1" x14ac:dyDescent="0.2">
      <c r="A166" s="63">
        <v>3211</v>
      </c>
      <c r="B166" s="64" t="s">
        <v>333</v>
      </c>
      <c r="C166" s="247" t="s">
        <v>334</v>
      </c>
      <c r="D166" s="194">
        <v>19994.78</v>
      </c>
      <c r="E166" s="194">
        <v>22374.89</v>
      </c>
      <c r="F166" s="45">
        <f t="shared" si="26"/>
        <v>111.90365685443902</v>
      </c>
    </row>
    <row r="167" spans="1:6" ht="12.75" customHeight="1" x14ac:dyDescent="0.2">
      <c r="A167" s="63">
        <v>3212</v>
      </c>
      <c r="B167" s="64" t="s">
        <v>335</v>
      </c>
      <c r="C167" s="247" t="s">
        <v>336</v>
      </c>
      <c r="D167" s="194">
        <v>12376.18</v>
      </c>
      <c r="E167" s="194">
        <v>19093.400000000001</v>
      </c>
      <c r="F167" s="45">
        <f t="shared" si="26"/>
        <v>154.27539030621728</v>
      </c>
    </row>
    <row r="168" spans="1:6" ht="12.75" customHeight="1" x14ac:dyDescent="0.2">
      <c r="A168" s="63">
        <v>3213</v>
      </c>
      <c r="B168" s="64" t="s">
        <v>337</v>
      </c>
      <c r="C168" s="247" t="s">
        <v>338</v>
      </c>
      <c r="D168" s="194">
        <v>868.15</v>
      </c>
      <c r="E168" s="194">
        <v>2000.89</v>
      </c>
      <c r="F168" s="45">
        <f t="shared" si="26"/>
        <v>230.47745205321664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103553.54</v>
      </c>
      <c r="E170" s="60">
        <f t="shared" si="34"/>
        <v>113374.65</v>
      </c>
      <c r="F170" s="45">
        <f t="shared" si="26"/>
        <v>109.48408910018914</v>
      </c>
    </row>
    <row r="171" spans="1:6" ht="12.75" customHeight="1" x14ac:dyDescent="0.2">
      <c r="A171" s="63">
        <v>3221</v>
      </c>
      <c r="B171" s="64" t="s">
        <v>343</v>
      </c>
      <c r="C171" s="247" t="s">
        <v>344</v>
      </c>
      <c r="D171" s="194">
        <v>18302.02</v>
      </c>
      <c r="E171" s="194">
        <v>29260.58</v>
      </c>
      <c r="F171" s="45">
        <f t="shared" si="26"/>
        <v>159.87623224103132</v>
      </c>
    </row>
    <row r="172" spans="1:6" ht="12.75" customHeight="1" x14ac:dyDescent="0.2">
      <c r="A172" s="63">
        <v>3222</v>
      </c>
      <c r="B172" s="64" t="s">
        <v>345</v>
      </c>
      <c r="C172" s="247" t="s">
        <v>346</v>
      </c>
      <c r="D172" s="194">
        <v>52904.23</v>
      </c>
      <c r="E172" s="194">
        <v>53177.98</v>
      </c>
      <c r="F172" s="45">
        <f t="shared" si="26"/>
        <v>100.51744444631365</v>
      </c>
    </row>
    <row r="173" spans="1:6" ht="12.75" customHeight="1" x14ac:dyDescent="0.2">
      <c r="A173" s="63">
        <v>3223</v>
      </c>
      <c r="B173" s="65" t="s">
        <v>347</v>
      </c>
      <c r="C173" s="247" t="s">
        <v>348</v>
      </c>
      <c r="D173" s="194">
        <v>25030.97</v>
      </c>
      <c r="E173" s="194">
        <v>25121.119999999999</v>
      </c>
      <c r="F173" s="45">
        <f t="shared" si="26"/>
        <v>100.36015384142122</v>
      </c>
    </row>
    <row r="174" spans="1:6" ht="12.75" customHeight="1" x14ac:dyDescent="0.2">
      <c r="A174" s="63">
        <v>3224</v>
      </c>
      <c r="B174" s="65" t="s">
        <v>349</v>
      </c>
      <c r="C174" s="247" t="s">
        <v>350</v>
      </c>
      <c r="D174" s="194">
        <v>5030.4799999999996</v>
      </c>
      <c r="E174" s="194">
        <v>3565.52</v>
      </c>
      <c r="F174" s="45">
        <f t="shared" si="26"/>
        <v>70.87832572637204</v>
      </c>
    </row>
    <row r="175" spans="1:6" ht="12.75" customHeight="1" x14ac:dyDescent="0.2">
      <c r="A175" s="63">
        <v>3225</v>
      </c>
      <c r="B175" s="65" t="s">
        <v>351</v>
      </c>
      <c r="C175" s="247" t="s">
        <v>352</v>
      </c>
      <c r="D175" s="194">
        <v>1849.06</v>
      </c>
      <c r="E175" s="194">
        <v>2120.4699999999998</v>
      </c>
      <c r="F175" s="45">
        <f t="shared" si="26"/>
        <v>114.67826895828151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436.78</v>
      </c>
      <c r="E177" s="194">
        <v>128.97999999999999</v>
      </c>
      <c r="F177" s="45">
        <f t="shared" si="26"/>
        <v>29.529740372727687</v>
      </c>
    </row>
    <row r="178" spans="1:6" ht="12.75" customHeight="1" x14ac:dyDescent="0.2">
      <c r="A178" s="63">
        <v>323</v>
      </c>
      <c r="B178" s="65" t="s">
        <v>357</v>
      </c>
      <c r="C178" s="247" t="s">
        <v>358</v>
      </c>
      <c r="D178" s="60">
        <f t="shared" ref="D178:E178" si="35">SUM(D179:D187)</f>
        <v>70386.14</v>
      </c>
      <c r="E178" s="60">
        <f t="shared" si="35"/>
        <v>74649.38</v>
      </c>
      <c r="F178" s="45">
        <f t="shared" si="26"/>
        <v>106.05693109467292</v>
      </c>
    </row>
    <row r="179" spans="1:6" ht="12.75" customHeight="1" x14ac:dyDescent="0.2">
      <c r="A179" s="63">
        <v>3231</v>
      </c>
      <c r="B179" s="65" t="s">
        <v>359</v>
      </c>
      <c r="C179" s="247" t="s">
        <v>360</v>
      </c>
      <c r="D179" s="194">
        <v>13923.54</v>
      </c>
      <c r="E179" s="194">
        <v>21139.02</v>
      </c>
      <c r="F179" s="45">
        <f t="shared" si="26"/>
        <v>151.82216591470274</v>
      </c>
    </row>
    <row r="180" spans="1:6" ht="12.75" customHeight="1" x14ac:dyDescent="0.2">
      <c r="A180" s="63">
        <v>3232</v>
      </c>
      <c r="B180" s="65" t="s">
        <v>361</v>
      </c>
      <c r="C180" s="247" t="s">
        <v>362</v>
      </c>
      <c r="D180" s="194">
        <v>22776.65</v>
      </c>
      <c r="E180" s="194">
        <v>17646.64</v>
      </c>
      <c r="F180" s="45">
        <f t="shared" si="26"/>
        <v>77.476889709417307</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13927.36</v>
      </c>
      <c r="E182" s="194">
        <v>9402.99</v>
      </c>
      <c r="F182" s="45">
        <f t="shared" si="26"/>
        <v>67.514518185786827</v>
      </c>
    </row>
    <row r="183" spans="1:6" ht="12.75" customHeight="1" x14ac:dyDescent="0.2">
      <c r="A183" s="63">
        <v>3235</v>
      </c>
      <c r="B183" s="64" t="s">
        <v>367</v>
      </c>
      <c r="C183" s="247" t="s">
        <v>368</v>
      </c>
      <c r="D183" s="194">
        <v>0</v>
      </c>
      <c r="E183" s="194">
        <v>230</v>
      </c>
      <c r="F183" s="45" t="str">
        <f t="shared" si="26"/>
        <v>-</v>
      </c>
    </row>
    <row r="184" spans="1:6" ht="12.75" customHeight="1" x14ac:dyDescent="0.2">
      <c r="A184" s="63">
        <v>3236</v>
      </c>
      <c r="B184" s="64" t="s">
        <v>369</v>
      </c>
      <c r="C184" s="247" t="s">
        <v>370</v>
      </c>
      <c r="D184" s="194">
        <v>3802.48</v>
      </c>
      <c r="E184" s="194">
        <v>4658.51</v>
      </c>
      <c r="F184" s="45">
        <f t="shared" si="26"/>
        <v>122.51241295154742</v>
      </c>
    </row>
    <row r="185" spans="1:6" ht="12.75" customHeight="1" x14ac:dyDescent="0.2">
      <c r="A185" s="63">
        <v>3237</v>
      </c>
      <c r="B185" s="64" t="s">
        <v>371</v>
      </c>
      <c r="C185" s="247" t="s">
        <v>372</v>
      </c>
      <c r="D185" s="194">
        <v>7082.46</v>
      </c>
      <c r="E185" s="194">
        <v>7427.05</v>
      </c>
      <c r="F185" s="45">
        <f t="shared" si="26"/>
        <v>104.86539987518462</v>
      </c>
    </row>
    <row r="186" spans="1:6" ht="12.75" customHeight="1" x14ac:dyDescent="0.2">
      <c r="A186" s="63">
        <v>3238</v>
      </c>
      <c r="B186" s="64" t="s">
        <v>373</v>
      </c>
      <c r="C186" s="247" t="s">
        <v>374</v>
      </c>
      <c r="D186" s="194">
        <v>4698.04</v>
      </c>
      <c r="E186" s="194">
        <v>5188.29</v>
      </c>
      <c r="F186" s="45">
        <f t="shared" si="26"/>
        <v>110.43520276540855</v>
      </c>
    </row>
    <row r="187" spans="1:6" ht="12.75" customHeight="1" x14ac:dyDescent="0.2">
      <c r="A187" s="63">
        <v>3239</v>
      </c>
      <c r="B187" s="64" t="s">
        <v>375</v>
      </c>
      <c r="C187" s="247" t="s">
        <v>376</v>
      </c>
      <c r="D187" s="194">
        <v>4175.6099999999997</v>
      </c>
      <c r="E187" s="194">
        <v>8956.8799999999992</v>
      </c>
      <c r="F187" s="45">
        <f t="shared" si="26"/>
        <v>214.50470709668767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5294.84</v>
      </c>
      <c r="E194" s="60">
        <f t="shared" si="36"/>
        <v>9888.02</v>
      </c>
      <c r="F194" s="45">
        <f t="shared" si="26"/>
        <v>186.74823035256966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1342.54</v>
      </c>
      <c r="E196" s="194">
        <v>2083.16</v>
      </c>
      <c r="F196" s="45">
        <f t="shared" si="26"/>
        <v>155.16558165864706</v>
      </c>
    </row>
    <row r="197" spans="1:6" ht="12.75" customHeight="1" x14ac:dyDescent="0.2">
      <c r="A197" s="63">
        <v>3293</v>
      </c>
      <c r="B197" s="64" t="s">
        <v>395</v>
      </c>
      <c r="C197" s="247" t="s">
        <v>396</v>
      </c>
      <c r="D197" s="194">
        <v>455.59</v>
      </c>
      <c r="E197" s="194">
        <v>695.35</v>
      </c>
      <c r="F197" s="45">
        <f t="shared" si="26"/>
        <v>152.62626484338989</v>
      </c>
    </row>
    <row r="198" spans="1:6" ht="12.75" customHeight="1" x14ac:dyDescent="0.2">
      <c r="A198" s="63">
        <v>3294</v>
      </c>
      <c r="B198" s="64" t="s">
        <v>397</v>
      </c>
      <c r="C198" s="247" t="s">
        <v>398</v>
      </c>
      <c r="D198" s="194">
        <v>609.09</v>
      </c>
      <c r="E198" s="194">
        <v>626</v>
      </c>
      <c r="F198" s="45">
        <f t="shared" si="26"/>
        <v>102.77627280040716</v>
      </c>
    </row>
    <row r="199" spans="1:6" ht="12.75" customHeight="1" x14ac:dyDescent="0.2">
      <c r="A199" s="63">
        <v>3295</v>
      </c>
      <c r="B199" s="64" t="s">
        <v>399</v>
      </c>
      <c r="C199" s="247" t="s">
        <v>400</v>
      </c>
      <c r="D199" s="194">
        <v>2137.62</v>
      </c>
      <c r="E199" s="194">
        <v>6483.51</v>
      </c>
      <c r="F199" s="45">
        <f t="shared" si="26"/>
        <v>303.30507760967811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750</v>
      </c>
      <c r="E201" s="194"/>
      <c r="F201" s="45">
        <f t="shared" si="26"/>
        <v>0</v>
      </c>
    </row>
    <row r="202" spans="1:6" ht="12.75" customHeight="1" x14ac:dyDescent="0.2">
      <c r="A202" s="63">
        <v>34</v>
      </c>
      <c r="B202" s="183" t="s">
        <v>405</v>
      </c>
      <c r="C202" s="247" t="s">
        <v>406</v>
      </c>
      <c r="D202" s="60">
        <f t="shared" ref="D202:E202" si="37">D203+D208+D216</f>
        <v>214.5</v>
      </c>
      <c r="E202" s="60">
        <f t="shared" si="37"/>
        <v>223.5</v>
      </c>
      <c r="F202" s="45">
        <f t="shared" si="26"/>
        <v>104.19580419580419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214.5</v>
      </c>
      <c r="E216" s="60">
        <f t="shared" si="40"/>
        <v>223.5</v>
      </c>
      <c r="F216" s="45">
        <f t="shared" si="26"/>
        <v>104.19580419580419</v>
      </c>
    </row>
    <row r="217" spans="1:6" ht="12.75" customHeight="1" x14ac:dyDescent="0.2">
      <c r="A217" s="63">
        <v>3431</v>
      </c>
      <c r="B217" s="182" t="s">
        <v>435</v>
      </c>
      <c r="C217" s="247" t="s">
        <v>436</v>
      </c>
      <c r="D217" s="194">
        <v>214.5</v>
      </c>
      <c r="E217" s="194">
        <v>223.5</v>
      </c>
      <c r="F217" s="45">
        <f t="shared" si="26"/>
        <v>104.19580419580419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5146.7700000000004</v>
      </c>
      <c r="E262" s="60">
        <f t="shared" si="55"/>
        <v>4772.54</v>
      </c>
      <c r="F262" s="45">
        <f t="shared" ref="F262:F268" si="56">IF(D262&lt;&gt;0,IF(E262/D262&gt;=100,"&gt;&gt;100",E262/D262*100),"-")</f>
        <v>92.728837698206817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5146.7700000000004</v>
      </c>
      <c r="E269" s="60">
        <f t="shared" si="58"/>
        <v>4772.54</v>
      </c>
      <c r="F269" s="45">
        <f t="shared" ref="F269:F272" si="59">IF(D269&lt;&gt;0,IF(E269/D269&gt;=100,"&gt;&gt;100",E269/D269*100),"-")</f>
        <v>92.728837698206817</v>
      </c>
    </row>
    <row r="270" spans="1:6" ht="12.75" customHeight="1" x14ac:dyDescent="0.2">
      <c r="A270" s="63">
        <v>3721</v>
      </c>
      <c r="B270" s="65" t="s">
        <v>532</v>
      </c>
      <c r="C270" s="247" t="s">
        <v>533</v>
      </c>
      <c r="D270" s="194">
        <v>1050</v>
      </c>
      <c r="E270" s="194">
        <v>1906</v>
      </c>
      <c r="F270" s="45">
        <f t="shared" si="59"/>
        <v>181.52380952380952</v>
      </c>
    </row>
    <row r="271" spans="1:6" ht="12.75" customHeight="1" x14ac:dyDescent="0.2">
      <c r="A271" s="63">
        <v>3722</v>
      </c>
      <c r="B271" s="65" t="s">
        <v>534</v>
      </c>
      <c r="C271" s="247" t="s">
        <v>535</v>
      </c>
      <c r="D271" s="194">
        <v>4096.7700000000004</v>
      </c>
      <c r="E271" s="194">
        <v>2866.54</v>
      </c>
      <c r="F271" s="45">
        <f t="shared" si="59"/>
        <v>69.970733040907831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880.64</v>
      </c>
      <c r="E273" s="60">
        <f t="shared" si="60"/>
        <v>432</v>
      </c>
      <c r="F273" s="45">
        <f t="shared" ref="F273:F277" si="61">IF(D273&lt;&gt;0,IF(E273/D273&gt;=100,"&gt;&gt;100",E273/D273*100),"-")</f>
        <v>49.055232558139537</v>
      </c>
    </row>
    <row r="274" spans="1:6" ht="12.75" customHeight="1" x14ac:dyDescent="0.2">
      <c r="A274" s="63">
        <v>381</v>
      </c>
      <c r="B274" s="64" t="s">
        <v>540</v>
      </c>
      <c r="C274" s="247" t="s">
        <v>541</v>
      </c>
      <c r="D274" s="60">
        <f t="shared" ref="D274:E274" si="62">SUM(D275:D277)</f>
        <v>429.39</v>
      </c>
      <c r="E274" s="60">
        <f t="shared" si="62"/>
        <v>432</v>
      </c>
      <c r="F274" s="45">
        <f t="shared" si="61"/>
        <v>100.60783902745756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429.39</v>
      </c>
      <c r="E276" s="194">
        <v>432</v>
      </c>
      <c r="F276" s="45">
        <f t="shared" si="61"/>
        <v>100.60783902745756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451.25</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451.25</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1404171.5799999998</v>
      </c>
      <c r="E299" s="60">
        <f>E152-E297+E298</f>
        <v>1753697.67</v>
      </c>
      <c r="F299" s="45">
        <f t="shared" si="68"/>
        <v>124.89197865691031</v>
      </c>
    </row>
    <row r="300" spans="1:6" ht="12.75" customHeight="1" x14ac:dyDescent="0.2">
      <c r="A300" s="63" t="s">
        <v>581</v>
      </c>
      <c r="B300" s="64" t="s">
        <v>592</v>
      </c>
      <c r="C300" s="247" t="s">
        <v>593</v>
      </c>
      <c r="D300" s="60">
        <f>IF(D6&gt;=D299,D6-D299,0)</f>
        <v>34881.920000000158</v>
      </c>
      <c r="E300" s="60">
        <f>IF(E6&gt;=E299,E6-E299,0)</f>
        <v>0</v>
      </c>
      <c r="F300" s="45">
        <f t="shared" si="68"/>
        <v>0</v>
      </c>
    </row>
    <row r="301" spans="1:6" ht="12.75" customHeight="1" x14ac:dyDescent="0.2">
      <c r="A301" s="63" t="s">
        <v>581</v>
      </c>
      <c r="B301" s="64" t="s">
        <v>594</v>
      </c>
      <c r="C301" s="247" t="s">
        <v>595</v>
      </c>
      <c r="D301" s="60">
        <f>IF(D299&gt;=D6,D299-D6,0)</f>
        <v>0</v>
      </c>
      <c r="E301" s="60">
        <f>IF(E299&gt;=E6,E299-E6,0)</f>
        <v>117220.90999999992</v>
      </c>
      <c r="F301" s="45" t="str">
        <f t="shared" si="68"/>
        <v>-</v>
      </c>
    </row>
    <row r="302" spans="1:6" ht="12.75" customHeight="1" x14ac:dyDescent="0.2">
      <c r="A302" s="63">
        <v>92211</v>
      </c>
      <c r="B302" s="64" t="s">
        <v>596</v>
      </c>
      <c r="C302" s="247" t="s">
        <v>597</v>
      </c>
      <c r="D302" s="194">
        <v>0</v>
      </c>
      <c r="E302" s="194">
        <v>103468.65000000026</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50.14</v>
      </c>
      <c r="E304" s="194">
        <v>121060.72</v>
      </c>
      <c r="F304" s="45" t="str">
        <f t="shared" si="68"/>
        <v>&gt;&gt;100</v>
      </c>
    </row>
    <row r="305" spans="1:6" ht="12" x14ac:dyDescent="0.2">
      <c r="A305" s="63">
        <v>9661</v>
      </c>
      <c r="B305" s="220" t="s">
        <v>602</v>
      </c>
      <c r="C305" s="247" t="s">
        <v>603</v>
      </c>
      <c r="D305" s="194">
        <v>50.14</v>
      </c>
      <c r="E305" s="194">
        <v>4271.2</v>
      </c>
      <c r="F305" s="45">
        <f t="shared" si="68"/>
        <v>8518.5480654168332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37249.39</v>
      </c>
      <c r="E360" s="60">
        <f t="shared" si="86"/>
        <v>31963.88</v>
      </c>
      <c r="F360" s="45">
        <f t="shared" si="72"/>
        <v>85.810479044086364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37249.39</v>
      </c>
      <c r="E373" s="60">
        <f t="shared" si="90"/>
        <v>31963.88</v>
      </c>
      <c r="F373" s="45">
        <f t="shared" si="72"/>
        <v>85.810479044086364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18252.689999999999</v>
      </c>
      <c r="E379" s="60">
        <f t="shared" si="92"/>
        <v>27959.510000000002</v>
      </c>
      <c r="F379" s="45">
        <f t="shared" si="72"/>
        <v>153.1802161763554</v>
      </c>
    </row>
    <row r="380" spans="1:6" ht="12.75" customHeight="1" x14ac:dyDescent="0.2">
      <c r="A380" s="63">
        <v>4221</v>
      </c>
      <c r="B380" s="64" t="s">
        <v>647</v>
      </c>
      <c r="C380" s="247" t="s">
        <v>739</v>
      </c>
      <c r="D380" s="194">
        <v>2399.96</v>
      </c>
      <c r="E380" s="194">
        <v>8128.52</v>
      </c>
      <c r="F380" s="45">
        <f t="shared" si="72"/>
        <v>338.69397823297061</v>
      </c>
    </row>
    <row r="381" spans="1:6" ht="12.75" customHeight="1" x14ac:dyDescent="0.2">
      <c r="A381" s="63">
        <v>4222</v>
      </c>
      <c r="B381" s="64" t="s">
        <v>740</v>
      </c>
      <c r="C381" s="247" t="s">
        <v>741</v>
      </c>
      <c r="D381" s="194">
        <v>8854.9599999999991</v>
      </c>
      <c r="E381" s="194">
        <v>2355.38</v>
      </c>
      <c r="F381" s="45">
        <f t="shared" si="72"/>
        <v>26.599555503356314</v>
      </c>
    </row>
    <row r="382" spans="1:6" ht="12.75" customHeight="1" x14ac:dyDescent="0.2">
      <c r="A382" s="63">
        <v>4223</v>
      </c>
      <c r="B382" s="64" t="s">
        <v>651</v>
      </c>
      <c r="C382" s="247" t="s">
        <v>742</v>
      </c>
      <c r="D382" s="194">
        <v>2728.1</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1969.14</v>
      </c>
      <c r="E385" s="194">
        <v>3725</v>
      </c>
      <c r="F385" s="45">
        <f t="shared" si="72"/>
        <v>189.16887575286671</v>
      </c>
    </row>
    <row r="386" spans="1:6" ht="12.75" customHeight="1" x14ac:dyDescent="0.2">
      <c r="A386" s="63">
        <v>4227</v>
      </c>
      <c r="B386" s="183" t="s">
        <v>659</v>
      </c>
      <c r="C386" s="247" t="s">
        <v>746</v>
      </c>
      <c r="D386" s="194">
        <v>2300.5300000000002</v>
      </c>
      <c r="E386" s="194">
        <v>13750.61</v>
      </c>
      <c r="F386" s="45">
        <f t="shared" si="72"/>
        <v>597.71487439850807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13996.7</v>
      </c>
      <c r="E393" s="60">
        <f t="shared" si="94"/>
        <v>4004.37</v>
      </c>
      <c r="F393" s="45">
        <f t="shared" si="72"/>
        <v>28.609386498246014</v>
      </c>
    </row>
    <row r="394" spans="1:6" ht="12.75" customHeight="1" x14ac:dyDescent="0.2">
      <c r="A394" s="63">
        <v>4241</v>
      </c>
      <c r="B394" s="64" t="s">
        <v>756</v>
      </c>
      <c r="C394" s="247" t="s">
        <v>757</v>
      </c>
      <c r="D394" s="194">
        <v>13996.7</v>
      </c>
      <c r="E394" s="194">
        <v>4004.37</v>
      </c>
      <c r="F394" s="45">
        <f t="shared" si="72"/>
        <v>28.609386498246014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5000</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5000</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37249.39</v>
      </c>
      <c r="E418" s="60">
        <f t="shared" si="102"/>
        <v>31963.88</v>
      </c>
      <c r="F418" s="45">
        <f t="shared" si="72"/>
        <v>85.810479044086364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1439053.5</v>
      </c>
      <c r="E422" s="60">
        <f>E6+E308</f>
        <v>1636476.76</v>
      </c>
      <c r="F422" s="45">
        <f t="shared" si="72"/>
        <v>113.71896597312052</v>
      </c>
    </row>
    <row r="423" spans="1:6" ht="12.75" customHeight="1" x14ac:dyDescent="0.2">
      <c r="A423" s="63" t="s">
        <v>581</v>
      </c>
      <c r="B423" s="64" t="s">
        <v>804</v>
      </c>
      <c r="C423" s="247" t="s">
        <v>805</v>
      </c>
      <c r="D423" s="60">
        <f t="shared" ref="D423:E423" si="103">D299+D360</f>
        <v>1441420.9699999997</v>
      </c>
      <c r="E423" s="60">
        <f t="shared" si="103"/>
        <v>1785661.5499999998</v>
      </c>
      <c r="F423" s="45">
        <f t="shared" si="72"/>
        <v>123.88202941157434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2367.4699999997392</v>
      </c>
      <c r="E425" s="60">
        <f t="shared" si="105"/>
        <v>149184.7899999998</v>
      </c>
      <c r="F425" s="45">
        <f t="shared" si="72"/>
        <v>6301.4437352961704</v>
      </c>
    </row>
    <row r="426" spans="1:6" ht="12.75" customHeight="1" x14ac:dyDescent="0.2">
      <c r="A426" s="251" t="s">
        <v>810</v>
      </c>
      <c r="B426" s="183" t="s">
        <v>811</v>
      </c>
      <c r="C426" s="252" t="s">
        <v>812</v>
      </c>
      <c r="D426" s="60">
        <f t="shared" ref="D426:E426" si="106">IF(D302-D303+D419-D420&gt;=0,D302-D303+D419-D420,0)</f>
        <v>0</v>
      </c>
      <c r="E426" s="60">
        <f t="shared" si="106"/>
        <v>103468.65000000026</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50.14</v>
      </c>
      <c r="E428" s="81">
        <f t="shared" si="108"/>
        <v>121060.72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105836.12</v>
      </c>
      <c r="E641" s="194">
        <v>0</v>
      </c>
      <c r="F641" s="45">
        <f t="shared" si="109"/>
        <v>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1439053.5</v>
      </c>
      <c r="E643" s="60">
        <f>E422+E430</f>
        <v>1636476.76</v>
      </c>
      <c r="F643" s="45">
        <f t="shared" si="109"/>
        <v>113.71896597312052</v>
      </c>
    </row>
    <row r="644" spans="1:6" ht="12.75" customHeight="1" x14ac:dyDescent="0.2">
      <c r="A644" s="63" t="s">
        <v>581</v>
      </c>
      <c r="B644" s="64" t="s">
        <v>1237</v>
      </c>
      <c r="C644" s="247" t="s">
        <v>1238</v>
      </c>
      <c r="D644" s="60">
        <f>D423+D535</f>
        <v>1441420.9699999997</v>
      </c>
      <c r="E644" s="60">
        <f>E423+E535</f>
        <v>1785661.5499999998</v>
      </c>
      <c r="F644" s="45">
        <f t="shared" si="109"/>
        <v>123.88202941157434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2367.4699999997392</v>
      </c>
      <c r="E646" s="60">
        <f t="shared" si="164"/>
        <v>149184.7899999998</v>
      </c>
      <c r="F646" s="45">
        <f t="shared" si="109"/>
        <v>6301.4437352961704</v>
      </c>
    </row>
    <row r="647" spans="1:6" ht="24" x14ac:dyDescent="0.2">
      <c r="A647" s="251" t="s">
        <v>1243</v>
      </c>
      <c r="B647" s="64" t="s">
        <v>1244</v>
      </c>
      <c r="C647" s="252" t="s">
        <v>1243</v>
      </c>
      <c r="D647" s="60">
        <f>IF(D426-D427+D641-D642&gt;=0,D426-D427+D641-D642,0)</f>
        <v>105836.12</v>
      </c>
      <c r="E647" s="60">
        <f>IF(E426-E427+E641-E642&gt;=0,E426-E427+E641-E642,0)</f>
        <v>103468.65000000026</v>
      </c>
      <c r="F647" s="45">
        <f t="shared" si="109"/>
        <v>97.763079372146549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103468.65000000026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45716.139999999548</v>
      </c>
      <c r="F650" s="45" t="str">
        <f t="shared" si="109"/>
        <v>-</v>
      </c>
    </row>
    <row r="651" spans="1:6" ht="24" x14ac:dyDescent="0.2">
      <c r="A651" s="249" t="s">
        <v>1251</v>
      </c>
      <c r="B651" s="184" t="s">
        <v>1252</v>
      </c>
      <c r="C651" s="250" t="s">
        <v>1251</v>
      </c>
      <c r="D651" s="196">
        <v>91091.69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139405.25</v>
      </c>
      <c r="E653" s="194">
        <v>109511.08</v>
      </c>
      <c r="F653" s="45">
        <f t="shared" ref="F653:F740" si="167">IF(D653&lt;&gt;0,IF(E653/D653&gt;=100,"&gt;&gt;100",E653/D653*100),"-")</f>
        <v>78.555922391732025</v>
      </c>
    </row>
    <row r="654" spans="1:6" ht="12.75" customHeight="1" x14ac:dyDescent="0.2">
      <c r="A654" s="63" t="s">
        <v>1256</v>
      </c>
      <c r="B654" s="64" t="s">
        <v>1257</v>
      </c>
      <c r="C654" s="247" t="s">
        <v>1256</v>
      </c>
      <c r="D654" s="194">
        <v>324557.75</v>
      </c>
      <c r="E654" s="194">
        <v>462449.76</v>
      </c>
      <c r="F654" s="45">
        <f t="shared" si="167"/>
        <v>142.48612458029427</v>
      </c>
    </row>
    <row r="655" spans="1:6" ht="12.75" customHeight="1" x14ac:dyDescent="0.2">
      <c r="A655" s="63" t="s">
        <v>1258</v>
      </c>
      <c r="B655" s="64" t="s">
        <v>1259</v>
      </c>
      <c r="C655" s="247" t="s">
        <v>1258</v>
      </c>
      <c r="D655" s="194">
        <v>354451.92</v>
      </c>
      <c r="E655" s="194">
        <v>493938.94</v>
      </c>
      <c r="F655" s="45">
        <f t="shared" si="167"/>
        <v>139.35287471429129</v>
      </c>
    </row>
    <row r="656" spans="1:6" ht="24" x14ac:dyDescent="0.2">
      <c r="A656" s="63">
        <v>11</v>
      </c>
      <c r="B656" s="64" t="s">
        <v>1260</v>
      </c>
      <c r="C656" s="247" t="s">
        <v>1261</v>
      </c>
      <c r="D656" s="60">
        <f t="shared" ref="D656:E656" si="168">+D653+D654-D655</f>
        <v>109511.08000000002</v>
      </c>
      <c r="E656" s="60">
        <f t="shared" si="168"/>
        <v>78021.899999999965</v>
      </c>
      <c r="F656" s="45">
        <f t="shared" si="167"/>
        <v>71.245667561674992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44</v>
      </c>
      <c r="E660" s="253">
        <v>44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1097098.01</v>
      </c>
      <c r="E683" s="192">
        <v>1265092</v>
      </c>
      <c r="F683" s="71">
        <f t="shared" si="167"/>
        <v>115.3125781351112</v>
      </c>
    </row>
    <row r="684" spans="1:6" ht="24" x14ac:dyDescent="0.2">
      <c r="A684" s="70">
        <v>63613</v>
      </c>
      <c r="B684" s="182" t="s">
        <v>1317</v>
      </c>
      <c r="C684" s="278" t="s">
        <v>1318</v>
      </c>
      <c r="D684" s="192">
        <v>84000</v>
      </c>
      <c r="E684" s="192">
        <v>99000</v>
      </c>
      <c r="F684" s="71">
        <f t="shared" si="167"/>
        <v>117.85714285714286</v>
      </c>
    </row>
    <row r="685" spans="1:6" ht="24" x14ac:dyDescent="0.2">
      <c r="A685" s="63">
        <v>63622</v>
      </c>
      <c r="B685" s="244" t="s">
        <v>1319</v>
      </c>
      <c r="C685" s="247" t="s">
        <v>1320</v>
      </c>
      <c r="D685" s="194">
        <v>13767.1</v>
      </c>
      <c r="E685" s="194">
        <v>682.87</v>
      </c>
      <c r="F685" s="45">
        <f t="shared" si="167"/>
        <v>4.9601586390743151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35552.629999999997</v>
      </c>
      <c r="E724" s="192">
        <v>42116.6</v>
      </c>
      <c r="F724" s="71">
        <f t="shared" si="167"/>
        <v>118.46268475778024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0</v>
      </c>
      <c r="E733" s="192">
        <v>1324.32</v>
      </c>
      <c r="F733" s="71" t="str">
        <f t="shared" si="167"/>
        <v>-</v>
      </c>
    </row>
    <row r="734" spans="1:6" ht="12.75" customHeight="1" x14ac:dyDescent="0.2">
      <c r="A734" s="70">
        <v>32121</v>
      </c>
      <c r="B734" s="65" t="s">
        <v>1397</v>
      </c>
      <c r="C734" s="278" t="s">
        <v>1398</v>
      </c>
      <c r="D734" s="192">
        <v>12376.18</v>
      </c>
      <c r="E734" s="192">
        <v>19093.400000000001</v>
      </c>
      <c r="F734" s="71">
        <f t="shared" si="167"/>
        <v>154.27539030621728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2774.89</v>
      </c>
      <c r="E736" s="194">
        <v>2695.7</v>
      </c>
      <c r="F736" s="45">
        <f t="shared" si="167"/>
        <v>97.146193182432455</v>
      </c>
    </row>
    <row r="737" spans="1:6" ht="12.75" customHeight="1" x14ac:dyDescent="0.2">
      <c r="A737" s="63" t="s">
        <v>1403</v>
      </c>
      <c r="B737" s="64" t="s">
        <v>1404</v>
      </c>
      <c r="C737" s="247" t="s">
        <v>1403</v>
      </c>
      <c r="D737" s="194">
        <v>0</v>
      </c>
      <c r="E737" s="194">
        <v>150</v>
      </c>
      <c r="F737" s="45" t="str">
        <f t="shared" si="167"/>
        <v>-</v>
      </c>
    </row>
    <row r="738" spans="1:6" ht="12.75" customHeight="1" x14ac:dyDescent="0.2">
      <c r="A738" s="63" t="s">
        <v>1405</v>
      </c>
      <c r="B738" s="64" t="s">
        <v>1406</v>
      </c>
      <c r="C738" s="247" t="s">
        <v>1405</v>
      </c>
      <c r="D738" s="194">
        <v>5250.09</v>
      </c>
      <c r="E738" s="194">
        <v>1374</v>
      </c>
      <c r="F738" s="45">
        <f t="shared" si="167"/>
        <v>26.170979926058408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6324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1050</v>
      </c>
      <c r="E850" s="194">
        <v>1906</v>
      </c>
      <c r="F850" s="45">
        <f t="shared" si="169"/>
        <v>181.52380952380952</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4096.7700000000004</v>
      </c>
      <c r="E855" s="194">
        <v>2866.54</v>
      </c>
      <c r="F855" s="45">
        <f t="shared" si="169"/>
        <v>69.970733040907831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9"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809807.97000000009</v>
      </c>
      <c r="E6" s="180">
        <f t="shared" si="0"/>
        <v>769720.20999999985</v>
      </c>
      <c r="F6" s="181">
        <f t="shared" ref="F6:F298" si="1">IF(D6&gt;0,IF(E6/D6&gt;=100,"&gt;&gt;100",E6/D6*100),"-")</f>
        <v>95.049720244170942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609155.06000000006</v>
      </c>
      <c r="E7" s="79">
        <f t="shared" si="2"/>
        <v>568257.61999999988</v>
      </c>
      <c r="F7" s="71">
        <f t="shared" si="1"/>
        <v>93.286202038607343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117779.17</v>
      </c>
      <c r="E8" s="79">
        <f>E9+E10-E11</f>
        <v>117779.17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117332.16</v>
      </c>
      <c r="E9" s="192">
        <v>117332.16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447.01</v>
      </c>
      <c r="E10" s="192">
        <v>447.01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491375.89</v>
      </c>
      <c r="E12" s="79">
        <f t="shared" si="3"/>
        <v>450478.4499999999</v>
      </c>
      <c r="F12" s="71">
        <f t="shared" si="1"/>
        <v>91.676954276287319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379960.27</v>
      </c>
      <c r="E13" s="79">
        <f t="shared" si="4"/>
        <v>359224.74</v>
      </c>
      <c r="F13" s="71">
        <f t="shared" si="1"/>
        <v>94.542711005021658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1452311.31</v>
      </c>
      <c r="E15" s="192">
        <v>1452311.31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8615.6299999999992</v>
      </c>
      <c r="E17" s="192">
        <v>8615.6299999999992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1080966.67</v>
      </c>
      <c r="E18" s="192">
        <v>1101702.2</v>
      </c>
      <c r="F18" s="71">
        <f t="shared" si="1"/>
        <v>101.91823953276931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34140.97000000003</v>
      </c>
      <c r="E19" s="79">
        <f t="shared" si="5"/>
        <v>34866.699999999953</v>
      </c>
      <c r="F19" s="71">
        <f t="shared" si="1"/>
        <v>102.12568652853133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360747.89</v>
      </c>
      <c r="E20" s="192">
        <v>368876.41</v>
      </c>
      <c r="F20" s="71">
        <f t="shared" si="1"/>
        <v>102.25324117626855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9645.68</v>
      </c>
      <c r="E21" s="192">
        <v>12001.06</v>
      </c>
      <c r="F21" s="71">
        <f t="shared" si="1"/>
        <v>124.41901452256346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50492.11</v>
      </c>
      <c r="E22" s="192">
        <v>50492.11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4009.27</v>
      </c>
      <c r="E23" s="192">
        <v>4009.27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3037.17</v>
      </c>
      <c r="E24" s="192">
        <v>3037.17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79219.78</v>
      </c>
      <c r="E25" s="192">
        <v>82944.78</v>
      </c>
      <c r="F25" s="71">
        <f t="shared" si="1"/>
        <v>104.70210848856183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25778.28</v>
      </c>
      <c r="E26" s="192">
        <v>39528.89</v>
      </c>
      <c r="F26" s="71">
        <f t="shared" si="1"/>
        <v>153.34184437441135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498789.21</v>
      </c>
      <c r="E28" s="192">
        <v>526022.99</v>
      </c>
      <c r="F28" s="71">
        <f t="shared" si="1"/>
        <v>105.45997777297546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19645.739999999998</v>
      </c>
      <c r="E29" s="79">
        <f t="shared" si="6"/>
        <v>13097.16</v>
      </c>
      <c r="F29" s="71">
        <f t="shared" si="1"/>
        <v>66.666666666666671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32742.89</v>
      </c>
      <c r="E30" s="192">
        <v>32742.89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13097.15</v>
      </c>
      <c r="E34" s="192">
        <v>19645.73</v>
      </c>
      <c r="F34" s="71">
        <f t="shared" si="1"/>
        <v>150.00003817624446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57160.11</v>
      </c>
      <c r="E35" s="79">
        <f t="shared" si="7"/>
        <v>42821.05</v>
      </c>
      <c r="F35" s="71">
        <f t="shared" si="1"/>
        <v>74.914219024421058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57160.11</v>
      </c>
      <c r="E36" s="192">
        <v>42821.05</v>
      </c>
      <c r="F36" s="71">
        <f t="shared" si="1"/>
        <v>74.914219024421058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468.8</v>
      </c>
      <c r="E45" s="79">
        <f t="shared" si="9"/>
        <v>468.8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468.8</v>
      </c>
      <c r="E47" s="192">
        <v>468.8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45143.28</v>
      </c>
      <c r="E54" s="192">
        <v>47263.75</v>
      </c>
      <c r="F54" s="71">
        <f t="shared" si="1"/>
        <v>104.69719967180056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45143.28</v>
      </c>
      <c r="E55" s="192">
        <v>47263.75</v>
      </c>
      <c r="F55" s="71">
        <f t="shared" si="1"/>
        <v>104.69719967180056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200652.91</v>
      </c>
      <c r="E69" s="79">
        <f>E70+E82+E88+E119+E135+E147+E165+E171</f>
        <v>201462.59</v>
      </c>
      <c r="F69" s="71">
        <f t="shared" si="1"/>
        <v>100.4035226800349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109511.08</v>
      </c>
      <c r="E70" s="79">
        <f t="shared" si="12"/>
        <v>78021.899999999994</v>
      </c>
      <c r="F70" s="71">
        <f t="shared" si="1"/>
        <v>71.245667561675035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109511.08</v>
      </c>
      <c r="E71" s="79">
        <f t="shared" si="13"/>
        <v>78021.899999999994</v>
      </c>
      <c r="F71" s="71">
        <f t="shared" si="1"/>
        <v>71.245667561675035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109511.08</v>
      </c>
      <c r="E73" s="192">
        <v>78021.899999999994</v>
      </c>
      <c r="F73" s="71">
        <f t="shared" si="1"/>
        <v>71.245667561675035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2379.9699999999998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2379.9699999999998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50.14</v>
      </c>
      <c r="E147" s="79">
        <f t="shared" si="24"/>
        <v>121060.72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113913.52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113913.52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2876</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50.14</v>
      </c>
      <c r="E161" s="192">
        <v>4271.2</v>
      </c>
      <c r="F161" s="71">
        <f t="shared" si="1"/>
        <v>8518.5480654168332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91091.69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91091.69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809807.97</v>
      </c>
      <c r="E176" s="79">
        <f>E177+E251</f>
        <v>769720.21000000043</v>
      </c>
      <c r="F176" s="71">
        <f t="shared" si="1"/>
        <v>95.049720244171027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100624.98</v>
      </c>
      <c r="E177" s="79">
        <f>E178+E197+E203+E219+E247+E248</f>
        <v>129608.87</v>
      </c>
      <c r="F177" s="71">
        <f t="shared" si="1"/>
        <v>128.80387156350241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95916.37</v>
      </c>
      <c r="E178" s="79">
        <f>SUM(E179:E181)+E185+E186+SUM(E194:E196)</f>
        <v>128766.03</v>
      </c>
      <c r="F178" s="71">
        <f t="shared" si="1"/>
        <v>134.24823103710034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77432.86</v>
      </c>
      <c r="E179" s="192">
        <v>118864.04</v>
      </c>
      <c r="F179" s="71">
        <f t="shared" si="1"/>
        <v>153.50594050122905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5685.36</v>
      </c>
      <c r="E180" s="192">
        <v>9836.8799999999992</v>
      </c>
      <c r="F180" s="71">
        <f t="shared" si="1"/>
        <v>173.02123348389546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21.72</v>
      </c>
      <c r="E181" s="79">
        <f t="shared" si="28"/>
        <v>26.39</v>
      </c>
      <c r="F181" s="71">
        <f t="shared" si="1"/>
        <v>121.50092081031309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21.72</v>
      </c>
      <c r="E184" s="192">
        <v>26.39</v>
      </c>
      <c r="F184" s="71">
        <f t="shared" si="1"/>
        <v>121.50092081031309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38.72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12776.43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81.73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81.73</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842.84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4626.88</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4626.88</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709182.99</v>
      </c>
      <c r="E251" s="79">
        <f>+E252+E255-E264+E274+E291</f>
        <v>640111.34000000043</v>
      </c>
      <c r="F251" s="71">
        <f t="shared" si="1"/>
        <v>90.260391045194197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605664.19999999995</v>
      </c>
      <c r="E252" s="79">
        <f>E253-E254</f>
        <v>564766.76</v>
      </c>
      <c r="F252" s="71">
        <f t="shared" si="1"/>
        <v>93.247505796116073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605664.19999999995</v>
      </c>
      <c r="E253" s="192">
        <v>564766.76</v>
      </c>
      <c r="F253" s="71">
        <f t="shared" si="1"/>
        <v>93.247505796116073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103468.65</v>
      </c>
      <c r="E255" s="79">
        <f>E256-E260</f>
        <v>-45716.139999999548</v>
      </c>
      <c r="F255" s="71">
        <f t="shared" si="1"/>
        <v>-44.183566713202069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107614.62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107614.62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4145.97</v>
      </c>
      <c r="E260" s="79">
        <f>SUM(E261:E263)</f>
        <v>45716.139999999548</v>
      </c>
      <c r="F260" s="71">
        <f t="shared" si="1"/>
        <v>1102.66451517979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45716.139999999548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4145.97</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50.14</v>
      </c>
      <c r="E274" s="79">
        <f>SUM(E275:E277)+SUM(E286:E290)</f>
        <v>121060.72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113913.52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113913.52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2876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50.14</v>
      </c>
      <c r="E288" s="192">
        <v>4271.2</v>
      </c>
      <c r="F288" s="71">
        <f t="shared" si="39"/>
        <v>8518.5480654168332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50.14</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121060.72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2379.9699999999998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18483.509999999998</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77432.86</v>
      </c>
      <c r="E337" s="192">
        <v>128766.03</v>
      </c>
      <c r="F337" s="71">
        <f t="shared" si="43"/>
        <v>166.29378018582807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81.73</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842.84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1441420.97</v>
      </c>
      <c r="E114" s="60">
        <f t="shared" si="22"/>
        <v>1785661.55</v>
      </c>
      <c r="F114" s="45">
        <f t="shared" si="1"/>
        <v>123.88202941157434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1388516.74</v>
      </c>
      <c r="E115" s="60">
        <f t="shared" si="23"/>
        <v>1732483.57</v>
      </c>
      <c r="F115" s="45">
        <f t="shared" si="1"/>
        <v>124.77224941486841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1388516.74</v>
      </c>
      <c r="E117" s="194">
        <v>1732483.57</v>
      </c>
      <c r="F117" s="45">
        <f t="shared" si="1"/>
        <v>124.77224941486841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52904.23</v>
      </c>
      <c r="E126" s="194">
        <v>53177.98</v>
      </c>
      <c r="F126" s="45">
        <f t="shared" si="1"/>
        <v>100.51744444631365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1441420.97</v>
      </c>
      <c r="E141" s="81">
        <f t="shared" si="28"/>
        <v>1785661.55</v>
      </c>
      <c r="F141" s="61">
        <f t="shared" si="1"/>
        <v>123.88202941157434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54517.89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54517.89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54517.89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54517.89</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95998.1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1803936.3599999999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1769646.1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1510662.49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254170.13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223.5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4157.9799999999996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432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31963.88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2326.38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1770325.59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1736796.44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1469231.31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250018.61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218.83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4119.26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432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12776.43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32045.61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1483.54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129608.86999999988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842.84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842.84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128766.03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128766.03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10661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Leonora Poropat</cp:lastModifiedBy>
  <cp:lastPrinted>2026-01-31T10:23:31Z</cp:lastPrinted>
  <dcterms:created xsi:type="dcterms:W3CDTF">2022-04-01T05:14:30Z</dcterms:created>
  <dcterms:modified xsi:type="dcterms:W3CDTF">2026-01-31T13:13:07Z</dcterms:modified>
</cp:coreProperties>
</file>